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9024" tabRatio="500"/>
  </bookViews>
  <sheets>
    <sheet name="機械設備リスト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8" l="1"/>
  <c r="V7" i="8"/>
  <c r="T8" i="8"/>
  <c r="V8" i="8"/>
  <c r="T9" i="8"/>
  <c r="V9" i="8"/>
  <c r="T10" i="8"/>
  <c r="V10" i="8"/>
  <c r="T11" i="8"/>
  <c r="V11" i="8"/>
  <c r="T12" i="8"/>
  <c r="V12" i="8"/>
  <c r="T13" i="8"/>
  <c r="V13" i="8"/>
  <c r="T14" i="8"/>
  <c r="V14" i="8"/>
  <c r="T15" i="8"/>
  <c r="V15" i="8"/>
  <c r="T16" i="8"/>
  <c r="V16" i="8"/>
  <c r="T17" i="8"/>
  <c r="V17" i="8"/>
  <c r="T18" i="8"/>
  <c r="V18" i="8"/>
  <c r="T19" i="8"/>
  <c r="V19" i="8"/>
  <c r="T20" i="8"/>
  <c r="V20" i="8"/>
  <c r="T21" i="8"/>
  <c r="V21" i="8"/>
  <c r="T22" i="8"/>
  <c r="V22" i="8"/>
  <c r="T23" i="8"/>
  <c r="V23" i="8"/>
  <c r="T24" i="8"/>
  <c r="V24" i="8"/>
  <c r="T25" i="8"/>
  <c r="V25" i="8"/>
  <c r="T26" i="8"/>
  <c r="V26" i="8"/>
  <c r="T27" i="8"/>
  <c r="V27" i="8"/>
  <c r="T28" i="8"/>
  <c r="V28" i="8"/>
  <c r="T29" i="8"/>
  <c r="V29" i="8"/>
  <c r="T30" i="8"/>
  <c r="V30" i="8"/>
  <c r="T31" i="8"/>
  <c r="V31" i="8"/>
  <c r="T32" i="8"/>
  <c r="V32" i="8"/>
  <c r="T33" i="8"/>
  <c r="V33" i="8"/>
  <c r="T34" i="8"/>
  <c r="V34" i="8"/>
  <c r="T35" i="8"/>
  <c r="V35" i="8"/>
  <c r="T36" i="8"/>
  <c r="V36" i="8"/>
  <c r="T37" i="8"/>
  <c r="V37" i="8"/>
  <c r="T38" i="8"/>
  <c r="V38" i="8"/>
  <c r="T39" i="8"/>
  <c r="V39" i="8"/>
  <c r="T40" i="8"/>
  <c r="V40" i="8"/>
  <c r="L3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P7" i="8"/>
  <c r="R7" i="8"/>
  <c r="P8" i="8"/>
  <c r="R8" i="8"/>
  <c r="P9" i="8"/>
  <c r="R9" i="8"/>
  <c r="P10" i="8"/>
  <c r="R10" i="8"/>
  <c r="P11" i="8"/>
  <c r="R11" i="8"/>
  <c r="P12" i="8"/>
  <c r="R12" i="8"/>
  <c r="P13" i="8"/>
  <c r="R13" i="8"/>
  <c r="P14" i="8"/>
  <c r="R14" i="8"/>
  <c r="P15" i="8"/>
  <c r="R15" i="8"/>
  <c r="P16" i="8"/>
  <c r="R16" i="8"/>
  <c r="P17" i="8"/>
  <c r="R17" i="8"/>
  <c r="P18" i="8"/>
  <c r="R18" i="8"/>
  <c r="P19" i="8"/>
  <c r="R19" i="8"/>
  <c r="P20" i="8"/>
  <c r="R20" i="8"/>
  <c r="P21" i="8"/>
  <c r="R21" i="8"/>
  <c r="P22" i="8"/>
  <c r="R22" i="8"/>
  <c r="P23" i="8"/>
  <c r="R23" i="8"/>
  <c r="P24" i="8"/>
  <c r="R24" i="8"/>
  <c r="P25" i="8"/>
  <c r="R25" i="8"/>
  <c r="P26" i="8"/>
  <c r="R26" i="8"/>
  <c r="P27" i="8"/>
  <c r="R27" i="8"/>
  <c r="P28" i="8"/>
  <c r="R28" i="8"/>
  <c r="P29" i="8"/>
  <c r="R29" i="8"/>
  <c r="P30" i="8"/>
  <c r="R30" i="8"/>
  <c r="P31" i="8"/>
  <c r="R31" i="8"/>
  <c r="P32" i="8"/>
  <c r="R32" i="8"/>
  <c r="P33" i="8"/>
  <c r="R33" i="8"/>
  <c r="P34" i="8"/>
  <c r="R34" i="8"/>
  <c r="P35" i="8"/>
  <c r="R35" i="8"/>
  <c r="P36" i="8"/>
  <c r="R36" i="8"/>
  <c r="P37" i="8"/>
  <c r="R37" i="8"/>
  <c r="P38" i="8"/>
  <c r="R38" i="8"/>
  <c r="P39" i="8"/>
  <c r="R39" i="8"/>
  <c r="P40" i="8"/>
  <c r="R40" i="8"/>
</calcChain>
</file>

<file path=xl/sharedStrings.xml><?xml version="1.0" encoding="utf-8"?>
<sst xmlns="http://schemas.openxmlformats.org/spreadsheetml/2006/main" count="47" uniqueCount="47">
  <si>
    <r>
      <rPr>
        <b/>
        <sz val="22"/>
        <color rgb="FF4472C4"/>
        <rFont val="Arial"/>
        <family val="2"/>
      </rPr>
      <t>機械設備リスト</t>
    </r>
  </si>
  <si>
    <r>
      <rPr>
        <b/>
        <sz val="12"/>
        <color theme="0"/>
        <rFont val="Arial"/>
        <family val="2"/>
      </rPr>
      <t>総機械設備価値</t>
    </r>
  </si>
  <si>
    <r>
      <rPr>
        <b/>
        <sz val="12"/>
        <color theme="0"/>
        <rFont val="Arial"/>
        <family val="2"/>
      </rPr>
      <t>機械設備</t>
    </r>
  </si>
  <si>
    <r>
      <rPr>
        <b/>
        <sz val="12"/>
        <color theme="0"/>
        <rFont val="Arial"/>
        <family val="2"/>
      </rPr>
      <t>場所</t>
    </r>
  </si>
  <si>
    <r>
      <rPr>
        <b/>
        <sz val="12"/>
        <color theme="0"/>
        <rFont val="Arial"/>
        <family val="2"/>
      </rPr>
      <t>物理的状態</t>
    </r>
  </si>
  <si>
    <r>
      <rPr>
        <b/>
        <sz val="12"/>
        <color theme="0"/>
        <rFont val="Arial"/>
        <family val="2"/>
      </rPr>
      <t>財務的ステータス</t>
    </r>
  </si>
  <si>
    <r>
      <rPr>
        <b/>
        <sz val="12"/>
        <color theme="0"/>
        <rFont val="Arial"/>
        <family val="2"/>
      </rPr>
      <t>品目番号</t>
    </r>
  </si>
  <si>
    <r>
      <rPr>
        <b/>
        <sz val="12"/>
        <color theme="0"/>
        <rFont val="Arial"/>
        <family val="2"/>
      </rPr>
      <t>名前</t>
    </r>
  </si>
  <si>
    <r>
      <rPr>
        <b/>
        <sz val="12"/>
        <color theme="0"/>
        <rFont val="Arial"/>
        <family val="2"/>
      </rPr>
      <t xml:space="preserve"> 明細</t>
    </r>
  </si>
  <si>
    <r>
      <rPr>
        <b/>
        <sz val="12"/>
        <color theme="0"/>
        <rFont val="Arial"/>
        <family val="2"/>
      </rPr>
      <t>タイプ</t>
    </r>
  </si>
  <si>
    <r>
      <rPr>
        <b/>
        <sz val="12"/>
        <color theme="0"/>
        <rFont val="Arial"/>
        <family val="2"/>
      </rPr>
      <t>コメント</t>
    </r>
  </si>
  <si>
    <r>
      <rPr>
        <b/>
        <sz val="12"/>
        <color theme="0"/>
        <rFont val="Arial"/>
        <family val="2"/>
      </rPr>
      <t>サイト</t>
    </r>
  </si>
  <si>
    <r>
      <rPr>
        <b/>
        <sz val="12"/>
        <color theme="0"/>
        <rFont val="Arial"/>
        <family val="2"/>
      </rPr>
      <t>エリア</t>
    </r>
  </si>
  <si>
    <r>
      <rPr>
        <b/>
        <sz val="12"/>
        <color theme="0"/>
        <rFont val="Arial"/>
        <family val="2"/>
      </rPr>
      <t>状態</t>
    </r>
  </si>
  <si>
    <r>
      <rPr>
        <b/>
        <sz val="12"/>
        <color theme="0"/>
        <rFont val="Arial"/>
        <family val="2"/>
      </rPr>
      <t>ベンダー</t>
    </r>
  </si>
  <si>
    <r>
      <rPr>
        <b/>
        <sz val="12"/>
        <color theme="0"/>
        <rFont val="Arial"/>
        <family val="2"/>
      </rPr>
      <t>残り耐用年数</t>
    </r>
  </si>
  <si>
    <r>
      <rPr>
        <b/>
        <sz val="12"/>
        <color theme="0"/>
        <rFont val="Arial"/>
        <family val="2"/>
      </rPr>
      <t>当初の価値</t>
    </r>
  </si>
  <si>
    <r>
      <rPr>
        <b/>
        <sz val="12"/>
        <color theme="0"/>
        <rFont val="Arial"/>
        <family val="2"/>
      </rPr>
      <t>頭金</t>
    </r>
  </si>
  <si>
    <r>
      <rPr>
        <b/>
        <sz val="12"/>
        <color theme="0"/>
        <rFont val="Arial"/>
        <family val="2"/>
      </rPr>
      <t>ローン年数</t>
    </r>
  </si>
  <si>
    <r>
      <rPr>
        <b/>
        <sz val="12"/>
        <color theme="0"/>
        <rFont val="Arial"/>
        <family val="2"/>
      </rPr>
      <t>ローン利率</t>
    </r>
  </si>
  <si>
    <r>
      <rPr>
        <b/>
        <sz val="12"/>
        <color theme="0"/>
        <rFont val="Arial"/>
        <family val="2"/>
      </rPr>
      <t>毎月の支払い</t>
    </r>
  </si>
  <si>
    <r>
      <rPr>
        <b/>
        <sz val="12"/>
        <color theme="0"/>
        <rFont val="Arial"/>
        <family val="2"/>
      </rPr>
      <t>毎月の運転費</t>
    </r>
  </si>
  <si>
    <r>
      <rPr>
        <b/>
        <sz val="12"/>
        <color theme="0"/>
        <rFont val="Arial"/>
        <family val="2"/>
      </rPr>
      <t>毎月の総費用</t>
    </r>
  </si>
  <si>
    <r>
      <rPr>
        <b/>
        <sz val="12"/>
        <color theme="0"/>
        <rFont val="Arial"/>
        <family val="2"/>
      </rPr>
      <t>ローン終了時点での予想価値</t>
    </r>
  </si>
  <si>
    <r>
      <rPr>
        <b/>
        <sz val="12"/>
        <color theme="0"/>
        <rFont val="Arial"/>
        <family val="2"/>
      </rPr>
      <t>現在の価値</t>
    </r>
  </si>
  <si>
    <r>
      <rPr>
        <sz val="11"/>
        <color theme="1"/>
        <rFont val="Arial"/>
        <family val="2"/>
      </rPr>
      <t>A123</t>
    </r>
  </si>
  <si>
    <r>
      <rPr>
        <sz val="11"/>
        <color theme="1"/>
        <rFont val="Arial"/>
        <family val="2"/>
      </rPr>
      <t>アイテム A</t>
    </r>
  </si>
  <si>
    <r>
      <rPr>
        <sz val="11"/>
        <color theme="1"/>
        <rFont val="Arial"/>
        <family val="2"/>
      </rPr>
      <t>配達バン</t>
    </r>
  </si>
  <si>
    <r>
      <rPr>
        <sz val="11"/>
        <color theme="1"/>
        <rFont val="Arial"/>
        <family val="2"/>
      </rPr>
      <t>トヨタ・クイックデリバリー</t>
    </r>
  </si>
  <si>
    <r>
      <rPr>
        <sz val="11"/>
        <color theme="1"/>
        <rFont val="Arial"/>
        <family val="2"/>
      </rPr>
      <t>2016/05/20 にタイヤ交換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</si>
  <si>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</si>
  <si>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出荷場</t>
    </r>
  </si>
  <si>
    <r>
      <rPr>
        <sz val="11"/>
        <color theme="1"/>
        <rFont val="Arial"/>
        <family val="2"/>
      </rPr>
      <t>優</t>
    </r>
  </si>
  <si>
    <r>
      <rPr>
        <sz val="11"/>
        <color theme="1"/>
        <rFont val="Arial"/>
        <family val="2"/>
      </rPr>
      <t>センチュリー III</t>
    </r>
  </si>
  <si>
    <r>
      <rPr>
        <sz val="11"/>
        <color theme="1"/>
        <rFont val="Arial"/>
        <family val="2"/>
      </rPr>
      <t>B123</t>
    </r>
  </si>
  <si>
    <r>
      <rPr>
        <sz val="11"/>
        <color theme="1"/>
        <rFont val="Arial"/>
        <family val="2"/>
      </rPr>
      <t>アイテム B</t>
    </r>
  </si>
  <si>
    <r>
      <rPr>
        <sz val="11"/>
        <color theme="1"/>
        <rFont val="Arial"/>
        <family val="2"/>
      </rPr>
      <t>オフィス シュレッダー (業務用)</t>
    </r>
  </si>
  <si>
    <r>
      <rPr>
        <sz val="11"/>
        <color theme="1"/>
        <rFont val="Arial"/>
        <family val="2"/>
      </rPr>
      <t>本社</t>
    </r>
  </si>
  <si>
    <r>
      <rPr>
        <sz val="11"/>
        <color theme="1"/>
        <rFont val="Arial"/>
        <family val="2"/>
      </rPr>
      <t>メール室</t>
    </r>
  </si>
  <si>
    <r>
      <rPr>
        <sz val="11"/>
        <color theme="1"/>
        <rFont val="Arial"/>
        <family val="2"/>
      </rPr>
      <t>良</t>
    </r>
  </si>
  <si>
    <r>
      <rPr>
        <b/>
        <sz val="12"/>
        <color theme="0"/>
        <rFont val="ＭＳ Ｐゴシック"/>
        <family val="3"/>
        <charset val="128"/>
      </rPr>
      <t>購入日</t>
    </r>
    <r>
      <rPr>
        <b/>
        <sz val="12"/>
        <color theme="0"/>
        <rFont val="Arial"/>
        <family val="2"/>
      </rPr>
      <t xml:space="preserve"> / 
</t>
    </r>
    <r>
      <rPr>
        <b/>
        <sz val="12"/>
        <color theme="0"/>
        <rFont val="ＭＳ Ｐゴシック"/>
        <family val="3"/>
        <charset val="128"/>
      </rPr>
      <t>リース開始日</t>
    </r>
    <phoneticPr fontId="10"/>
  </si>
  <si>
    <r>
      <rPr>
        <b/>
        <sz val="12"/>
        <color theme="0"/>
        <rFont val="ＭＳ Ｐゴシック"/>
        <family val="3"/>
        <charset val="128"/>
      </rPr>
      <t>定額法の
減価償却費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ＭＳ Ｐゴシック"/>
        <family val="3"/>
        <charset val="128"/>
      </rPr>
      <t>年</t>
    </r>
    <r>
      <rPr>
        <b/>
        <sz val="12"/>
        <color theme="0"/>
        <rFont val="Arial"/>
        <family val="2"/>
      </rPr>
      <t>)</t>
    </r>
    <phoneticPr fontId="10"/>
  </si>
  <si>
    <r>
      <rPr>
        <b/>
        <sz val="12"/>
        <color theme="0"/>
        <rFont val="ＭＳ Ｐゴシック"/>
        <family val="3"/>
        <charset val="128"/>
      </rPr>
      <t>定額法の
減価償却費</t>
    </r>
    <r>
      <rPr>
        <b/>
        <sz val="12"/>
        <color theme="0"/>
        <rFont val="Arial"/>
        <family val="2"/>
      </rPr>
      <t xml:space="preserve"> (</t>
    </r>
    <r>
      <rPr>
        <b/>
        <sz val="12"/>
        <color theme="0"/>
        <rFont val="ＭＳ Ｐゴシック"/>
        <family val="3"/>
        <charset val="128"/>
      </rPr>
      <t>月</t>
    </r>
    <r>
      <rPr>
        <b/>
        <sz val="12"/>
        <color theme="0"/>
        <rFont val="Arial"/>
        <family val="2"/>
      </rPr>
      <t>)</t>
    </r>
    <phoneticPr fontId="10"/>
  </si>
  <si>
    <r>
      <rPr>
        <sz val="9"/>
        <color rgb="FF4472C4"/>
        <rFont val="Arial"/>
        <family val="2"/>
      </rPr>
      <t>*「現在価値」列の値の合計</t>
    </r>
  </si>
  <si>
    <t>MS パック注文済み</t>
  </si>
  <si>
    <t>明光商会 MSX-F100</t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</si>
  <si>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会社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</si>
</sst>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&quot;¥&quot;#,##0"/>
    <numFmt numFmtId="168" formatCode="_-&quot;¥&quot;* #,##0_-;\-&quot;¥&quot;* #,##0_-;_-&quot;¥&quot;* &quot;-&quot;??_-;_-@_-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b/>
      <sz val="22"/>
      <color rgb="FF4472C4"/>
      <name val="Arial"/>
      <family val="2"/>
    </font>
    <font>
      <sz val="6"/>
      <name val="Calibri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2"/>
      <color theme="0"/>
      <name val="Arial"/>
      <family val="3"/>
      <charset val="128"/>
    </font>
    <font>
      <sz val="9"/>
      <color theme="8"/>
      <name val="Arial"/>
      <family val="2"/>
    </font>
    <font>
      <sz val="9"/>
      <color rgb="FF4472C4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7" fontId="5" fillId="6" borderId="1" xfId="2" applyNumberFormat="1" applyFont="1" applyFill="1" applyBorder="1" applyAlignment="1">
      <alignment horizontal="right" wrapText="1" indent="1"/>
    </xf>
    <xf numFmtId="167" fontId="5" fillId="0" borderId="1" xfId="2" applyNumberFormat="1" applyFont="1" applyBorder="1" applyAlignment="1">
      <alignment horizontal="right" wrapText="1" indent="1"/>
    </xf>
    <xf numFmtId="167" fontId="5" fillId="6" borderId="1" xfId="0" applyNumberFormat="1" applyFont="1" applyFill="1" applyBorder="1" applyAlignment="1">
      <alignment horizontal="right" wrapText="1"/>
    </xf>
    <xf numFmtId="167" fontId="5" fillId="3" borderId="1" xfId="2" applyNumberFormat="1" applyFont="1" applyFill="1" applyBorder="1" applyAlignment="1">
      <alignment horizontal="right" wrapText="1" indent="1"/>
    </xf>
    <xf numFmtId="1" fontId="16" fillId="3" borderId="1" xfId="0" applyNumberFormat="1" applyFont="1" applyFill="1" applyBorder="1" applyAlignment="1">
      <alignment horizontal="left" wrapText="1"/>
    </xf>
    <xf numFmtId="168" fontId="7" fillId="0" borderId="2" xfId="1" applyNumberFormat="1" applyFont="1" applyBorder="1" applyAlignment="1">
      <alignment horizontal="right" inden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Currency 2" xfId="1"/>
    <cellStyle name="Moeda" xfId="2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¥&quot;#,##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equipment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1162050</xdr:colOff>
      <xdr:row>1</xdr:row>
      <xdr:rowOff>31038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69800" cy="12121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6:V40" totalsRowShown="0" headerRowDxfId="23" tableBorderDxfId="22">
  <autoFilter ref="A6:V40"/>
  <tableColumns count="22">
    <tableColumn id="1" name="品目番号" dataDxfId="21"/>
    <tableColumn id="12" name="名前" dataDxfId="20"/>
    <tableColumn id="15" name=" 明細" dataDxfId="19"/>
    <tableColumn id="2" name="タイプ" dataDxfId="18"/>
    <tableColumn id="21" name="コメント" dataDxfId="17"/>
    <tableColumn id="3" name="サイト" dataDxfId="16"/>
    <tableColumn id="13" name="エリア" dataDxfId="15"/>
    <tableColumn id="26" name="状態" dataDxfId="14"/>
    <tableColumn id="25" name="ベンダー" dataDxfId="13"/>
    <tableColumn id="24" name="残り耐用年数" dataDxfId="12"/>
    <tableColumn id="4" name="購入日 / _x000a_リース開始日" dataDxfId="11"/>
    <tableColumn id="6" name="当初の価値" dataDxfId="10"/>
    <tableColumn id="5" name="頭金" dataDxfId="9"/>
    <tableColumn id="16" name="ローン年数" dataDxfId="8"/>
    <tableColumn id="7" name="ローン利率" dataDxfId="7"/>
    <tableColumn id="8" name="毎月の支払い" dataDxfId="6">
      <calculatedColumnFormula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calculatedColumnFormula>
    </tableColumn>
    <tableColumn id="17" name="毎月の運転費" dataDxfId="5"/>
    <tableColumn id="10" name="毎月の総費用" dataDxfId="4">
      <calculatedColumnFormula>SUM(Table13[[#This Row],[毎月の支払い]],Table13[[#This Row],[毎月の運転費]])</calculatedColumnFormula>
    </tableColumn>
    <tableColumn id="11" name="ローン終了時点での予想価値" dataDxfId="3"/>
    <tableColumn id="18" name="定額法の_x000a_減価償却費 (年)" dataDxfId="2">
      <calculatedColumnFormula>IFERROR(IF(Table13[[#This Row],[当初の価値]]&gt;0,SLN(Table13[[#This Row],[当初の価値]],Table13[[#This Row],[ローン終了時点での予想価値]],Table13[[#This Row],[残り耐用年数]]),0),0)</calculatedColumnFormula>
    </tableColumn>
    <tableColumn id="19" name="定額法の_x000a_減価償却費 (月)" dataDxfId="1">
      <calculatedColumnFormula>IFERROR(Table13[[#This Row],[定額法の
減価償却費 (年)]]/12,0)</calculatedColumnFormula>
    </tableColumn>
    <tableColumn id="14" name="現在の価値" dataDxfId="0">
      <calculatedColumnFormula>IFERROR(Table13[[#This Row],[当初の価値]]-(Table13[[#This Row],[定額法の
減価償却費 (年)]]*((TODAY()-Table13[[#This Row],[購入日 / 
リース開始日]])/365)),0)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tabSelected="1" zoomScale="60" zoomScaleNormal="60" zoomScalePageLayoutView="75" workbookViewId="0">
      <pane ySplit="6" topLeftCell="A7" activePane="bottomLeft" state="frozen"/>
      <selection pane="bottomLeft"/>
    </sheetView>
  </sheetViews>
  <sheetFormatPr defaultColWidth="10.796875" defaultRowHeight="15.6"/>
  <cols>
    <col min="1" max="1" width="11" style="1" customWidth="1"/>
    <col min="2" max="2" width="10.3984375" style="1" bestFit="1" customWidth="1"/>
    <col min="3" max="3" width="29" style="1" bestFit="1" customWidth="1"/>
    <col min="4" max="4" width="26.69921875" style="1" bestFit="1" customWidth="1"/>
    <col min="5" max="5" width="22.19921875" style="1" bestFit="1" customWidth="1"/>
    <col min="6" max="6" width="9.8984375" style="1" customWidth="1"/>
    <col min="7" max="7" width="10.3984375" style="1" customWidth="1"/>
    <col min="8" max="8" width="8.3984375" style="22" customWidth="1"/>
    <col min="9" max="9" width="14.19921875" style="2" bestFit="1" customWidth="1"/>
    <col min="10" max="10" width="14.59765625" style="2" customWidth="1"/>
    <col min="11" max="11" width="13.69921875" style="1" customWidth="1"/>
    <col min="12" max="12" width="14.796875" style="2" customWidth="1"/>
    <col min="13" max="13" width="12.796875" style="1" customWidth="1"/>
    <col min="14" max="14" width="11.296875" style="1" customWidth="1"/>
    <col min="15" max="15" width="11.69921875" style="22" customWidth="1"/>
    <col min="16" max="17" width="13.3984375" style="1" customWidth="1"/>
    <col min="18" max="18" width="14.69921875" style="2" customWidth="1"/>
    <col min="19" max="19" width="15.69921875" style="8" customWidth="1"/>
    <col min="20" max="20" width="17.09765625" style="8" customWidth="1"/>
    <col min="21" max="21" width="17.796875" style="8" customWidth="1"/>
    <col min="22" max="22" width="15.3984375" style="1" customWidth="1"/>
    <col min="23" max="16384" width="10.796875" style="1"/>
  </cols>
  <sheetData>
    <row r="1" spans="1:22" ht="93.6" customHeight="1">
      <c r="A1" s="13"/>
      <c r="B1" s="13"/>
      <c r="C1" s="13"/>
      <c r="D1" s="13"/>
      <c r="E1" s="13"/>
      <c r="F1" s="13"/>
      <c r="G1" s="13"/>
      <c r="H1" s="20"/>
      <c r="I1" s="5"/>
      <c r="J1" s="5"/>
      <c r="K1" s="13"/>
      <c r="L1" s="5"/>
      <c r="M1" s="15"/>
      <c r="N1" s="13"/>
      <c r="O1" s="20"/>
      <c r="P1" s="30"/>
      <c r="Q1" s="15"/>
      <c r="S1" s="2"/>
      <c r="T1" s="2"/>
      <c r="U1" s="2"/>
      <c r="V1" s="13"/>
    </row>
    <row r="2" spans="1:22" ht="21.9" customHeight="1">
      <c r="A2" s="59" t="s">
        <v>0</v>
      </c>
      <c r="B2" s="59"/>
      <c r="C2" s="59"/>
      <c r="D2" s="13"/>
      <c r="E2" s="13"/>
      <c r="F2" s="13"/>
      <c r="G2" s="13"/>
      <c r="H2" s="33"/>
      <c r="I2" s="33"/>
      <c r="J2" s="33"/>
      <c r="K2" s="13"/>
      <c r="L2" s="54" t="s">
        <v>1</v>
      </c>
      <c r="M2" s="55"/>
      <c r="N2" s="55"/>
      <c r="O2" s="56"/>
      <c r="P2" s="31"/>
      <c r="Q2" s="28"/>
      <c r="S2" s="2"/>
      <c r="T2" s="2"/>
      <c r="U2" s="2"/>
      <c r="V2" s="13"/>
    </row>
    <row r="3" spans="1:22" ht="21.9" customHeight="1">
      <c r="A3" s="59"/>
      <c r="B3" s="59"/>
      <c r="C3" s="59"/>
      <c r="D3" s="13"/>
      <c r="E3" s="13"/>
      <c r="F3" s="13"/>
      <c r="G3" s="13"/>
      <c r="H3" s="33"/>
      <c r="I3" s="34"/>
      <c r="J3" s="33"/>
      <c r="K3" s="13"/>
      <c r="L3" s="47">
        <f ca="1">SUM(Table13[現在の価値])</f>
        <v>3133338.1996086109</v>
      </c>
      <c r="M3" s="57" t="s">
        <v>43</v>
      </c>
      <c r="N3" s="57"/>
      <c r="O3" s="58"/>
      <c r="P3" s="32"/>
      <c r="Q3" s="29"/>
      <c r="S3" s="2"/>
      <c r="T3" s="2"/>
      <c r="U3" s="2"/>
      <c r="V3" s="13"/>
    </row>
    <row r="4" spans="1:22" ht="21.9" customHeight="1">
      <c r="A4" s="13"/>
      <c r="B4" s="13"/>
      <c r="C4" s="13"/>
      <c r="D4" s="13"/>
      <c r="E4" s="13"/>
      <c r="F4" s="13"/>
      <c r="G4" s="13"/>
      <c r="H4" s="21"/>
      <c r="I4" s="19"/>
      <c r="J4" s="19"/>
      <c r="K4" s="13"/>
      <c r="L4" s="19"/>
      <c r="M4" s="16"/>
      <c r="N4" s="13"/>
      <c r="O4" s="21"/>
      <c r="P4" s="16"/>
      <c r="Q4" s="16"/>
      <c r="S4" s="2"/>
      <c r="T4" s="2"/>
      <c r="U4" s="2"/>
      <c r="V4" s="13"/>
    </row>
    <row r="5" spans="1:22" ht="21.9" customHeight="1">
      <c r="A5" s="49" t="s">
        <v>2</v>
      </c>
      <c r="B5" s="50"/>
      <c r="C5" s="50"/>
      <c r="D5" s="50"/>
      <c r="E5" s="51"/>
      <c r="F5" s="48" t="s">
        <v>3</v>
      </c>
      <c r="G5" s="48"/>
      <c r="H5" s="49" t="s">
        <v>4</v>
      </c>
      <c r="I5" s="50"/>
      <c r="J5" s="51"/>
      <c r="K5" s="52" t="s">
        <v>5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s="4" customFormat="1" ht="72" customHeight="1">
      <c r="A6" s="14" t="s">
        <v>6</v>
      </c>
      <c r="B6" s="14" t="s">
        <v>7</v>
      </c>
      <c r="C6" s="14" t="s">
        <v>8</v>
      </c>
      <c r="D6" s="14" t="s">
        <v>9</v>
      </c>
      <c r="E6" s="14" t="s">
        <v>10</v>
      </c>
      <c r="F6" s="3" t="s">
        <v>11</v>
      </c>
      <c r="G6" s="3" t="s">
        <v>12</v>
      </c>
      <c r="H6" s="35" t="s">
        <v>13</v>
      </c>
      <c r="I6" s="14" t="s">
        <v>14</v>
      </c>
      <c r="J6" s="14" t="s">
        <v>15</v>
      </c>
      <c r="K6" s="39" t="s">
        <v>40</v>
      </c>
      <c r="L6" s="3" t="s">
        <v>16</v>
      </c>
      <c r="M6" s="3" t="s">
        <v>17</v>
      </c>
      <c r="N6" s="3" t="s">
        <v>18</v>
      </c>
      <c r="O6" s="23" t="s">
        <v>19</v>
      </c>
      <c r="P6" s="3" t="s">
        <v>20</v>
      </c>
      <c r="Q6" s="3" t="s">
        <v>21</v>
      </c>
      <c r="R6" s="36" t="s">
        <v>22</v>
      </c>
      <c r="S6" s="3" t="s">
        <v>23</v>
      </c>
      <c r="T6" s="39" t="s">
        <v>41</v>
      </c>
      <c r="U6" s="39" t="s">
        <v>42</v>
      </c>
      <c r="V6" s="3" t="s">
        <v>24</v>
      </c>
    </row>
    <row r="7" spans="1:22" ht="15.9" customHeight="1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10" t="s">
        <v>30</v>
      </c>
      <c r="G7" s="10" t="s">
        <v>31</v>
      </c>
      <c r="H7" s="26" t="s">
        <v>32</v>
      </c>
      <c r="I7" s="17" t="s">
        <v>33</v>
      </c>
      <c r="J7" s="6">
        <v>5</v>
      </c>
      <c r="K7" s="24">
        <v>41779</v>
      </c>
      <c r="L7" s="40">
        <v>2986500</v>
      </c>
      <c r="M7" s="40">
        <v>1500000</v>
      </c>
      <c r="N7" s="6">
        <v>5</v>
      </c>
      <c r="O7" s="37">
        <v>0.04</v>
      </c>
      <c r="P7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27376.160035153433</v>
      </c>
      <c r="Q7" s="43">
        <v>20000</v>
      </c>
      <c r="R7" s="44">
        <f>SUM(Table13[[#This Row],[毎月の支払い]],Table13[[#This Row],[毎月の運転費]])</f>
        <v>47376.160035153429</v>
      </c>
      <c r="S7" s="43">
        <v>1220000</v>
      </c>
      <c r="T7" s="42">
        <f>IFERROR(IF(Table13[[#This Row],[当初の価値]]&gt;0,SLN(Table13[[#This Row],[当初の価値]],Table13[[#This Row],[ローン終了時点での予想価値]],Table13[[#This Row],[残り耐用年数]]),0),0)</f>
        <v>353300</v>
      </c>
      <c r="U7" s="42">
        <f>IFERROR(Table13[[#This Row],[定額法の
減価償却費 (年)]]/12,0)</f>
        <v>29441.666666666668</v>
      </c>
      <c r="V7" s="42">
        <f ca="1">IFERROR(Table13[[#This Row],[当初の価値]]-(Table13[[#This Row],[定額法の
減価償却費 (年)]]*((TODAY()-Table13[[#This Row],[購入日 / 
リース開始日]])/365)),0)</f>
        <v>2150195.3424657537</v>
      </c>
    </row>
    <row r="8" spans="1:22" ht="15.9" customHeight="1">
      <c r="A8" s="11" t="s">
        <v>34</v>
      </c>
      <c r="B8" s="11" t="s">
        <v>35</v>
      </c>
      <c r="C8" s="11" t="s">
        <v>36</v>
      </c>
      <c r="D8" s="11" t="s">
        <v>45</v>
      </c>
      <c r="E8" s="11" t="s">
        <v>44</v>
      </c>
      <c r="F8" s="12" t="s">
        <v>37</v>
      </c>
      <c r="G8" s="12" t="s">
        <v>38</v>
      </c>
      <c r="H8" s="27" t="s">
        <v>39</v>
      </c>
      <c r="I8" s="46" t="s">
        <v>46</v>
      </c>
      <c r="J8" s="7">
        <v>7</v>
      </c>
      <c r="K8" s="25">
        <v>41779</v>
      </c>
      <c r="L8" s="41">
        <v>1230000</v>
      </c>
      <c r="M8" s="41">
        <v>200000</v>
      </c>
      <c r="N8" s="7">
        <v>2</v>
      </c>
      <c r="O8" s="38">
        <v>0.05</v>
      </c>
      <c r="P8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45187.5314260905</v>
      </c>
      <c r="Q8" s="45">
        <v>5000</v>
      </c>
      <c r="R8" s="41">
        <f>SUM(Table13[[#This Row],[毎月の支払い]],Table13[[#This Row],[毎月の運転費]])</f>
        <v>50187.5314260905</v>
      </c>
      <c r="S8" s="45">
        <v>500000</v>
      </c>
      <c r="T8" s="45">
        <f>IFERROR(IF(Table13[[#This Row],[当初の価値]]&gt;0,SLN(Table13[[#This Row],[当初の価値]],Table13[[#This Row],[ローン終了時点での予想価値]],Table13[[#This Row],[残り耐用年数]]),0),0)</f>
        <v>104285.71428571429</v>
      </c>
      <c r="U8" s="45">
        <f>IFERROR(Table13[[#This Row],[定額法の
減価償却費 (年)]]/12,0)</f>
        <v>8690.4761904761908</v>
      </c>
      <c r="V8" s="45">
        <f ca="1">IFERROR(Table13[[#This Row],[当初の価値]]-(Table13[[#This Row],[定額法の
減価償却費 (年)]]*((TODAY()-Table13[[#This Row],[購入日 / 
リース開始日]])/365)),0)</f>
        <v>983142.85714285716</v>
      </c>
    </row>
    <row r="9" spans="1:22" ht="15.9" customHeight="1">
      <c r="A9" s="9"/>
      <c r="B9" s="9"/>
      <c r="C9" s="9"/>
      <c r="D9" s="9"/>
      <c r="E9" s="9"/>
      <c r="F9" s="10"/>
      <c r="G9" s="10"/>
      <c r="H9" s="26"/>
      <c r="I9" s="17"/>
      <c r="J9" s="6"/>
      <c r="K9" s="24"/>
      <c r="L9" s="40"/>
      <c r="M9" s="40"/>
      <c r="N9" s="6"/>
      <c r="O9" s="37"/>
      <c r="P9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9" s="43"/>
      <c r="R9" s="42">
        <f>SUM(Table13[[#This Row],[毎月の支払い]],Table13[[#This Row],[毎月の運転費]])</f>
        <v>0</v>
      </c>
      <c r="S9" s="43"/>
      <c r="T9" s="42">
        <f>IFERROR(IF(Table13[[#This Row],[当初の価値]]&gt;0,SLN(Table13[[#This Row],[当初の価値]],Table13[[#This Row],[ローン終了時点での予想価値]],Table13[[#This Row],[残り耐用年数]]),0),0)</f>
        <v>0</v>
      </c>
      <c r="U9" s="42">
        <f>IFERROR(Table13[[#This Row],[定額法の
減価償却費 (年)]]/12,0)</f>
        <v>0</v>
      </c>
      <c r="V9" s="42">
        <f ca="1">IFERROR(Table13[[#This Row],[当初の価値]]-(Table13[[#This Row],[定額法の
減価償却費 (年)]]*((TODAY()-Table13[[#This Row],[購入日 / 
リース開始日]])/365)),0)</f>
        <v>0</v>
      </c>
    </row>
    <row r="10" spans="1:22" ht="15.9" customHeight="1">
      <c r="A10" s="11"/>
      <c r="B10" s="11"/>
      <c r="C10" s="11"/>
      <c r="D10" s="11"/>
      <c r="E10" s="11"/>
      <c r="F10" s="12"/>
      <c r="G10" s="12"/>
      <c r="H10" s="27"/>
      <c r="I10" s="18"/>
      <c r="J10" s="7"/>
      <c r="K10" s="25"/>
      <c r="L10" s="41"/>
      <c r="M10" s="41"/>
      <c r="N10" s="7"/>
      <c r="O10" s="38"/>
      <c r="P10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0" s="45"/>
      <c r="R10" s="45">
        <f>SUM(Table13[[#This Row],[毎月の支払い]],Table13[[#This Row],[毎月の運転費]])</f>
        <v>0</v>
      </c>
      <c r="S10" s="45"/>
      <c r="T10" s="45">
        <f>IFERROR(IF(Table13[[#This Row],[当初の価値]]&gt;0,SLN(Table13[[#This Row],[当初の価値]],Table13[[#This Row],[ローン終了時点での予想価値]],Table13[[#This Row],[残り耐用年数]]),0),0)</f>
        <v>0</v>
      </c>
      <c r="U10" s="45">
        <f>IFERROR(Table13[[#This Row],[定額法の
減価償却費 (年)]]/12,0)</f>
        <v>0</v>
      </c>
      <c r="V10" s="45">
        <f ca="1">IFERROR(Table13[[#This Row],[当初の価値]]-(Table13[[#This Row],[定額法の
減価償却費 (年)]]*((TODAY()-Table13[[#This Row],[購入日 / 
リース開始日]])/365)),0)</f>
        <v>0</v>
      </c>
    </row>
    <row r="11" spans="1:22" ht="15.9" customHeight="1">
      <c r="A11" s="9"/>
      <c r="B11" s="9"/>
      <c r="C11" s="9"/>
      <c r="D11" s="9"/>
      <c r="E11" s="9"/>
      <c r="F11" s="10"/>
      <c r="G11" s="10"/>
      <c r="H11" s="26"/>
      <c r="I11" s="17"/>
      <c r="J11" s="6"/>
      <c r="K11" s="24"/>
      <c r="L11" s="40"/>
      <c r="M11" s="40"/>
      <c r="N11" s="6"/>
      <c r="O11" s="37"/>
      <c r="P11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1" s="43"/>
      <c r="R11" s="42">
        <f>SUM(Table13[[#This Row],[毎月の支払い]],Table13[[#This Row],[毎月の運転費]])</f>
        <v>0</v>
      </c>
      <c r="S11" s="43"/>
      <c r="T11" s="42">
        <f>IFERROR(IF(Table13[[#This Row],[当初の価値]]&gt;0,SLN(Table13[[#This Row],[当初の価値]],Table13[[#This Row],[ローン終了時点での予想価値]],Table13[[#This Row],[残り耐用年数]]),0),0)</f>
        <v>0</v>
      </c>
      <c r="U11" s="42">
        <f>IFERROR(Table13[[#This Row],[定額法の
減価償却費 (年)]]/12,0)</f>
        <v>0</v>
      </c>
      <c r="V11" s="42">
        <f ca="1">IFERROR(Table13[[#This Row],[当初の価値]]-(Table13[[#This Row],[定額法の
減価償却費 (年)]]*((TODAY()-Table13[[#This Row],[購入日 / 
リース開始日]])/365)),0)</f>
        <v>0</v>
      </c>
    </row>
    <row r="12" spans="1:22" ht="15.9" customHeight="1">
      <c r="A12" s="11"/>
      <c r="B12" s="11"/>
      <c r="C12" s="11"/>
      <c r="D12" s="11"/>
      <c r="E12" s="11"/>
      <c r="F12" s="12"/>
      <c r="G12" s="12"/>
      <c r="H12" s="27"/>
      <c r="I12" s="18"/>
      <c r="J12" s="7"/>
      <c r="K12" s="25"/>
      <c r="L12" s="41"/>
      <c r="M12" s="41"/>
      <c r="N12" s="7"/>
      <c r="O12" s="38"/>
      <c r="P12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2" s="45"/>
      <c r="R12" s="45">
        <f>SUM(Table13[[#This Row],[毎月の支払い]],Table13[[#This Row],[毎月の運転費]])</f>
        <v>0</v>
      </c>
      <c r="S12" s="45"/>
      <c r="T12" s="45">
        <f>IFERROR(IF(Table13[[#This Row],[当初の価値]]&gt;0,SLN(Table13[[#This Row],[当初の価値]],Table13[[#This Row],[ローン終了時点での予想価値]],Table13[[#This Row],[残り耐用年数]]),0),0)</f>
        <v>0</v>
      </c>
      <c r="U12" s="45">
        <f>IFERROR(Table13[[#This Row],[定額法の
減価償却費 (年)]]/12,0)</f>
        <v>0</v>
      </c>
      <c r="V12" s="45">
        <f ca="1">IFERROR(Table13[[#This Row],[当初の価値]]-(Table13[[#This Row],[定額法の
減価償却費 (年)]]*((TODAY()-Table13[[#This Row],[購入日 / 
リース開始日]])/365)),0)</f>
        <v>0</v>
      </c>
    </row>
    <row r="13" spans="1:22" ht="15.9" customHeight="1">
      <c r="A13" s="9"/>
      <c r="B13" s="9"/>
      <c r="C13" s="9"/>
      <c r="D13" s="9"/>
      <c r="E13" s="9"/>
      <c r="F13" s="10"/>
      <c r="G13" s="10"/>
      <c r="H13" s="26"/>
      <c r="I13" s="17"/>
      <c r="J13" s="6"/>
      <c r="K13" s="24"/>
      <c r="L13" s="40"/>
      <c r="M13" s="40"/>
      <c r="N13" s="6"/>
      <c r="O13" s="37"/>
      <c r="P13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3" s="43"/>
      <c r="R13" s="42">
        <f>SUM(Table13[[#This Row],[毎月の支払い]],Table13[[#This Row],[毎月の運転費]])</f>
        <v>0</v>
      </c>
      <c r="S13" s="43"/>
      <c r="T13" s="42">
        <f>IFERROR(IF(Table13[[#This Row],[当初の価値]]&gt;0,SLN(Table13[[#This Row],[当初の価値]],Table13[[#This Row],[ローン終了時点での予想価値]],Table13[[#This Row],[残り耐用年数]]),0),0)</f>
        <v>0</v>
      </c>
      <c r="U13" s="42">
        <f>IFERROR(Table13[[#This Row],[定額法の
減価償却費 (年)]]/12,0)</f>
        <v>0</v>
      </c>
      <c r="V13" s="42">
        <f ca="1">IFERROR(Table13[[#This Row],[当初の価値]]-(Table13[[#This Row],[定額法の
減価償却費 (年)]]*((TODAY()-Table13[[#This Row],[購入日 / 
リース開始日]])/365)),0)</f>
        <v>0</v>
      </c>
    </row>
    <row r="14" spans="1:22" ht="15.9" customHeight="1">
      <c r="A14" s="11"/>
      <c r="B14" s="11"/>
      <c r="C14" s="11"/>
      <c r="D14" s="11"/>
      <c r="E14" s="11"/>
      <c r="F14" s="12"/>
      <c r="G14" s="12"/>
      <c r="H14" s="27"/>
      <c r="I14" s="18"/>
      <c r="J14" s="7"/>
      <c r="K14" s="25"/>
      <c r="L14" s="41"/>
      <c r="M14" s="41"/>
      <c r="N14" s="7"/>
      <c r="O14" s="38"/>
      <c r="P14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4" s="45"/>
      <c r="R14" s="45">
        <f>SUM(Table13[[#This Row],[毎月の支払い]],Table13[[#This Row],[毎月の運転費]])</f>
        <v>0</v>
      </c>
      <c r="S14" s="45"/>
      <c r="T14" s="45">
        <f>IFERROR(IF(Table13[[#This Row],[当初の価値]]&gt;0,SLN(Table13[[#This Row],[当初の価値]],Table13[[#This Row],[ローン終了時点での予想価値]],Table13[[#This Row],[残り耐用年数]]),0),0)</f>
        <v>0</v>
      </c>
      <c r="U14" s="45">
        <f>IFERROR(Table13[[#This Row],[定額法の
減価償却費 (年)]]/12,0)</f>
        <v>0</v>
      </c>
      <c r="V14" s="45">
        <f ca="1">IFERROR(Table13[[#This Row],[当初の価値]]-(Table13[[#This Row],[定額法の
減価償却費 (年)]]*((TODAY()-Table13[[#This Row],[購入日 / 
リース開始日]])/365)),0)</f>
        <v>0</v>
      </c>
    </row>
    <row r="15" spans="1:22" ht="15.9" customHeight="1">
      <c r="A15" s="9"/>
      <c r="B15" s="9"/>
      <c r="C15" s="9"/>
      <c r="D15" s="9"/>
      <c r="E15" s="9"/>
      <c r="F15" s="10"/>
      <c r="G15" s="9"/>
      <c r="H15" s="26"/>
      <c r="I15" s="17"/>
      <c r="J15" s="6"/>
      <c r="K15" s="24"/>
      <c r="L15" s="40"/>
      <c r="M15" s="40"/>
      <c r="N15" s="6"/>
      <c r="O15" s="37"/>
      <c r="P15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5" s="43"/>
      <c r="R15" s="42">
        <f>SUM(Table13[[#This Row],[毎月の支払い]],Table13[[#This Row],[毎月の運転費]])</f>
        <v>0</v>
      </c>
      <c r="S15" s="43"/>
      <c r="T15" s="42">
        <f>IFERROR(IF(Table13[[#This Row],[当初の価値]]&gt;0,SLN(Table13[[#This Row],[当初の価値]],Table13[[#This Row],[ローン終了時点での予想価値]],Table13[[#This Row],[残り耐用年数]]),0),0)</f>
        <v>0</v>
      </c>
      <c r="U15" s="42">
        <f>IFERROR(Table13[[#This Row],[定額法の
減価償却費 (年)]]/12,0)</f>
        <v>0</v>
      </c>
      <c r="V15" s="42">
        <f ca="1">IFERROR(Table13[[#This Row],[当初の価値]]-(Table13[[#This Row],[定額法の
減価償却費 (年)]]*((TODAY()-Table13[[#This Row],[購入日 / 
リース開始日]])/365)),0)</f>
        <v>0</v>
      </c>
    </row>
    <row r="16" spans="1:22" ht="15.9" customHeight="1">
      <c r="A16" s="11"/>
      <c r="B16" s="11"/>
      <c r="C16" s="11"/>
      <c r="D16" s="11"/>
      <c r="E16" s="11"/>
      <c r="F16" s="12"/>
      <c r="G16" s="11"/>
      <c r="H16" s="27"/>
      <c r="I16" s="18"/>
      <c r="J16" s="7"/>
      <c r="K16" s="25"/>
      <c r="L16" s="41"/>
      <c r="M16" s="41"/>
      <c r="N16" s="7"/>
      <c r="O16" s="38"/>
      <c r="P16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6" s="45"/>
      <c r="R16" s="45">
        <f>SUM(Table13[[#This Row],[毎月の支払い]],Table13[[#This Row],[毎月の運転費]])</f>
        <v>0</v>
      </c>
      <c r="S16" s="45"/>
      <c r="T16" s="45">
        <f>IFERROR(IF(Table13[[#This Row],[当初の価値]]&gt;0,SLN(Table13[[#This Row],[当初の価値]],Table13[[#This Row],[ローン終了時点での予想価値]],Table13[[#This Row],[残り耐用年数]]),0),0)</f>
        <v>0</v>
      </c>
      <c r="U16" s="45">
        <f>IFERROR(Table13[[#This Row],[定額法の
減価償却費 (年)]]/12,0)</f>
        <v>0</v>
      </c>
      <c r="V16" s="45">
        <f ca="1">IFERROR(Table13[[#This Row],[当初の価値]]-(Table13[[#This Row],[定額法の
減価償却費 (年)]]*((TODAY()-Table13[[#This Row],[購入日 / 
リース開始日]])/365)),0)</f>
        <v>0</v>
      </c>
    </row>
    <row r="17" spans="1:22" ht="15.9" customHeight="1">
      <c r="A17" s="9"/>
      <c r="B17" s="9"/>
      <c r="C17" s="9"/>
      <c r="D17" s="9"/>
      <c r="E17" s="9"/>
      <c r="F17" s="10"/>
      <c r="G17" s="9"/>
      <c r="H17" s="26"/>
      <c r="I17" s="17"/>
      <c r="J17" s="6"/>
      <c r="K17" s="24"/>
      <c r="L17" s="40"/>
      <c r="M17" s="40"/>
      <c r="N17" s="6"/>
      <c r="O17" s="37"/>
      <c r="P17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7" s="43"/>
      <c r="R17" s="42">
        <f>SUM(Table13[[#This Row],[毎月の支払い]],Table13[[#This Row],[毎月の運転費]])</f>
        <v>0</v>
      </c>
      <c r="S17" s="43"/>
      <c r="T17" s="42">
        <f>IFERROR(IF(Table13[[#This Row],[当初の価値]]&gt;0,SLN(Table13[[#This Row],[当初の価値]],Table13[[#This Row],[ローン終了時点での予想価値]],Table13[[#This Row],[残り耐用年数]]),0),0)</f>
        <v>0</v>
      </c>
      <c r="U17" s="42">
        <f>IFERROR(Table13[[#This Row],[定額法の
減価償却費 (年)]]/12,0)</f>
        <v>0</v>
      </c>
      <c r="V17" s="42">
        <f ca="1">IFERROR(Table13[[#This Row],[当初の価値]]-(Table13[[#This Row],[定額法の
減価償却費 (年)]]*((TODAY()-Table13[[#This Row],[購入日 / 
リース開始日]])/365)),0)</f>
        <v>0</v>
      </c>
    </row>
    <row r="18" spans="1:22" ht="15.9" customHeight="1">
      <c r="A18" s="11"/>
      <c r="B18" s="11"/>
      <c r="C18" s="11"/>
      <c r="D18" s="11"/>
      <c r="E18" s="11"/>
      <c r="F18" s="12"/>
      <c r="G18" s="11"/>
      <c r="H18" s="27"/>
      <c r="I18" s="18"/>
      <c r="J18" s="7"/>
      <c r="K18" s="25"/>
      <c r="L18" s="41"/>
      <c r="M18" s="41"/>
      <c r="N18" s="7"/>
      <c r="O18" s="38"/>
      <c r="P18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8" s="45"/>
      <c r="R18" s="45">
        <f>SUM(Table13[[#This Row],[毎月の支払い]],Table13[[#This Row],[毎月の運転費]])</f>
        <v>0</v>
      </c>
      <c r="S18" s="45"/>
      <c r="T18" s="45">
        <f>IFERROR(IF(Table13[[#This Row],[当初の価値]]&gt;0,SLN(Table13[[#This Row],[当初の価値]],Table13[[#This Row],[ローン終了時点での予想価値]],Table13[[#This Row],[残り耐用年数]]),0),0)</f>
        <v>0</v>
      </c>
      <c r="U18" s="45">
        <f>IFERROR(Table13[[#This Row],[定額法の
減価償却費 (年)]]/12,0)</f>
        <v>0</v>
      </c>
      <c r="V18" s="45">
        <f ca="1">IFERROR(Table13[[#This Row],[当初の価値]]-(Table13[[#This Row],[定額法の
減価償却費 (年)]]*((TODAY()-Table13[[#This Row],[購入日 / 
リース開始日]])/365)),0)</f>
        <v>0</v>
      </c>
    </row>
    <row r="19" spans="1:22" ht="15.9" customHeight="1">
      <c r="A19" s="9"/>
      <c r="B19" s="9"/>
      <c r="C19" s="9"/>
      <c r="D19" s="9"/>
      <c r="E19" s="9"/>
      <c r="F19" s="10"/>
      <c r="G19" s="9"/>
      <c r="H19" s="26"/>
      <c r="I19" s="17"/>
      <c r="J19" s="6"/>
      <c r="K19" s="24"/>
      <c r="L19" s="40"/>
      <c r="M19" s="40"/>
      <c r="N19" s="6"/>
      <c r="O19" s="37"/>
      <c r="P19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19" s="43"/>
      <c r="R19" s="42">
        <f>SUM(Table13[[#This Row],[毎月の支払い]],Table13[[#This Row],[毎月の運転費]])</f>
        <v>0</v>
      </c>
      <c r="S19" s="43"/>
      <c r="T19" s="42">
        <f>IFERROR(IF(Table13[[#This Row],[当初の価値]]&gt;0,SLN(Table13[[#This Row],[当初の価値]],Table13[[#This Row],[ローン終了時点での予想価値]],Table13[[#This Row],[残り耐用年数]]),0),0)</f>
        <v>0</v>
      </c>
      <c r="U19" s="42">
        <f>IFERROR(Table13[[#This Row],[定額法の
減価償却費 (年)]]/12,0)</f>
        <v>0</v>
      </c>
      <c r="V19" s="42">
        <f ca="1">IFERROR(Table13[[#This Row],[当初の価値]]-(Table13[[#This Row],[定額法の
減価償却費 (年)]]*((TODAY()-Table13[[#This Row],[購入日 / 
リース開始日]])/365)),0)</f>
        <v>0</v>
      </c>
    </row>
    <row r="20" spans="1:22" ht="15.9" customHeight="1">
      <c r="A20" s="11"/>
      <c r="B20" s="11"/>
      <c r="C20" s="11"/>
      <c r="D20" s="11"/>
      <c r="E20" s="11"/>
      <c r="F20" s="12"/>
      <c r="G20" s="11"/>
      <c r="H20" s="27"/>
      <c r="I20" s="18"/>
      <c r="J20" s="7"/>
      <c r="K20" s="25"/>
      <c r="L20" s="41"/>
      <c r="M20" s="41"/>
      <c r="N20" s="7"/>
      <c r="O20" s="38"/>
      <c r="P20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0" s="45"/>
      <c r="R20" s="45">
        <f>SUM(Table13[[#This Row],[毎月の支払い]],Table13[[#This Row],[毎月の運転費]])</f>
        <v>0</v>
      </c>
      <c r="S20" s="45"/>
      <c r="T20" s="45">
        <f>IFERROR(IF(Table13[[#This Row],[当初の価値]]&gt;0,SLN(Table13[[#This Row],[当初の価値]],Table13[[#This Row],[ローン終了時点での予想価値]],Table13[[#This Row],[残り耐用年数]]),0),0)</f>
        <v>0</v>
      </c>
      <c r="U20" s="45">
        <f>IFERROR(Table13[[#This Row],[定額法の
減価償却費 (年)]]/12,0)</f>
        <v>0</v>
      </c>
      <c r="V20" s="45">
        <f ca="1">IFERROR(Table13[[#This Row],[当初の価値]]-(Table13[[#This Row],[定額法の
減価償却費 (年)]]*((TODAY()-Table13[[#This Row],[購入日 / 
リース開始日]])/365)),0)</f>
        <v>0</v>
      </c>
    </row>
    <row r="21" spans="1:22" ht="15.9" customHeight="1">
      <c r="A21" s="9"/>
      <c r="B21" s="9"/>
      <c r="C21" s="9"/>
      <c r="D21" s="9"/>
      <c r="E21" s="9"/>
      <c r="F21" s="10"/>
      <c r="G21" s="9"/>
      <c r="H21" s="26"/>
      <c r="I21" s="17"/>
      <c r="J21" s="6"/>
      <c r="K21" s="24"/>
      <c r="L21" s="40"/>
      <c r="M21" s="40"/>
      <c r="N21" s="6"/>
      <c r="O21" s="37"/>
      <c r="P21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1" s="43"/>
      <c r="R21" s="42">
        <f>SUM(Table13[[#This Row],[毎月の支払い]],Table13[[#This Row],[毎月の運転費]])</f>
        <v>0</v>
      </c>
      <c r="S21" s="43"/>
      <c r="T21" s="42">
        <f>IFERROR(IF(Table13[[#This Row],[当初の価値]]&gt;0,SLN(Table13[[#This Row],[当初の価値]],Table13[[#This Row],[ローン終了時点での予想価値]],Table13[[#This Row],[残り耐用年数]]),0),0)</f>
        <v>0</v>
      </c>
      <c r="U21" s="42">
        <f>IFERROR(Table13[[#This Row],[定額法の
減価償却費 (年)]]/12,0)</f>
        <v>0</v>
      </c>
      <c r="V21" s="42">
        <f ca="1">IFERROR(Table13[[#This Row],[当初の価値]]-(Table13[[#This Row],[定額法の
減価償却費 (年)]]*((TODAY()-Table13[[#This Row],[購入日 / 
リース開始日]])/365)),0)</f>
        <v>0</v>
      </c>
    </row>
    <row r="22" spans="1:22" ht="15.9" customHeight="1">
      <c r="A22" s="11"/>
      <c r="B22" s="11"/>
      <c r="C22" s="11"/>
      <c r="D22" s="11"/>
      <c r="E22" s="11"/>
      <c r="F22" s="12"/>
      <c r="G22" s="11"/>
      <c r="H22" s="27"/>
      <c r="I22" s="18"/>
      <c r="J22" s="7"/>
      <c r="K22" s="25"/>
      <c r="L22" s="41"/>
      <c r="M22" s="41"/>
      <c r="N22" s="7"/>
      <c r="O22" s="38"/>
      <c r="P22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2" s="45"/>
      <c r="R22" s="45">
        <f>SUM(Table13[[#This Row],[毎月の支払い]],Table13[[#This Row],[毎月の運転費]])</f>
        <v>0</v>
      </c>
      <c r="S22" s="45"/>
      <c r="T22" s="45">
        <f>IFERROR(IF(Table13[[#This Row],[当初の価値]]&gt;0,SLN(Table13[[#This Row],[当初の価値]],Table13[[#This Row],[ローン終了時点での予想価値]],Table13[[#This Row],[残り耐用年数]]),0),0)</f>
        <v>0</v>
      </c>
      <c r="U22" s="45">
        <f>IFERROR(Table13[[#This Row],[定額法の
減価償却費 (年)]]/12,0)</f>
        <v>0</v>
      </c>
      <c r="V22" s="45">
        <f ca="1">IFERROR(Table13[[#This Row],[当初の価値]]-(Table13[[#This Row],[定額法の
減価償却費 (年)]]*((TODAY()-Table13[[#This Row],[購入日 / 
リース開始日]])/365)),0)</f>
        <v>0</v>
      </c>
    </row>
    <row r="23" spans="1:22" ht="15.9" customHeight="1">
      <c r="A23" s="9"/>
      <c r="B23" s="9"/>
      <c r="C23" s="9"/>
      <c r="D23" s="9"/>
      <c r="E23" s="9"/>
      <c r="F23" s="10"/>
      <c r="G23" s="9"/>
      <c r="H23" s="26"/>
      <c r="I23" s="17"/>
      <c r="J23" s="6"/>
      <c r="K23" s="24"/>
      <c r="L23" s="40"/>
      <c r="M23" s="40"/>
      <c r="N23" s="6"/>
      <c r="O23" s="37"/>
      <c r="P23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3" s="43"/>
      <c r="R23" s="42">
        <f>SUM(Table13[[#This Row],[毎月の支払い]],Table13[[#This Row],[毎月の運転費]])</f>
        <v>0</v>
      </c>
      <c r="S23" s="43"/>
      <c r="T23" s="42">
        <f>IFERROR(IF(Table13[[#This Row],[当初の価値]]&gt;0,SLN(Table13[[#This Row],[当初の価値]],Table13[[#This Row],[ローン終了時点での予想価値]],Table13[[#This Row],[残り耐用年数]]),0),0)</f>
        <v>0</v>
      </c>
      <c r="U23" s="42">
        <f>IFERROR(Table13[[#This Row],[定額法の
減価償却費 (年)]]/12,0)</f>
        <v>0</v>
      </c>
      <c r="V23" s="42">
        <f ca="1">IFERROR(Table13[[#This Row],[当初の価値]]-(Table13[[#This Row],[定額法の
減価償却費 (年)]]*((TODAY()-Table13[[#This Row],[購入日 / 
リース開始日]])/365)),0)</f>
        <v>0</v>
      </c>
    </row>
    <row r="24" spans="1:22" ht="15.9" customHeight="1">
      <c r="A24" s="11"/>
      <c r="B24" s="11"/>
      <c r="C24" s="11"/>
      <c r="D24" s="11"/>
      <c r="E24" s="11"/>
      <c r="F24" s="12"/>
      <c r="G24" s="11"/>
      <c r="H24" s="27"/>
      <c r="I24" s="18"/>
      <c r="J24" s="7"/>
      <c r="K24" s="25"/>
      <c r="L24" s="41"/>
      <c r="M24" s="41"/>
      <c r="N24" s="7"/>
      <c r="O24" s="38"/>
      <c r="P24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4" s="45"/>
      <c r="R24" s="45">
        <f>SUM(Table13[[#This Row],[毎月の支払い]],Table13[[#This Row],[毎月の運転費]])</f>
        <v>0</v>
      </c>
      <c r="S24" s="45"/>
      <c r="T24" s="45">
        <f>IFERROR(IF(Table13[[#This Row],[当初の価値]]&gt;0,SLN(Table13[[#This Row],[当初の価値]],Table13[[#This Row],[ローン終了時点での予想価値]],Table13[[#This Row],[残り耐用年数]]),0),0)</f>
        <v>0</v>
      </c>
      <c r="U24" s="45">
        <f>IFERROR(Table13[[#This Row],[定額法の
減価償却費 (年)]]/12,0)</f>
        <v>0</v>
      </c>
      <c r="V24" s="45">
        <f ca="1">IFERROR(Table13[[#This Row],[当初の価値]]-(Table13[[#This Row],[定額法の
減価償却費 (年)]]*((TODAY()-Table13[[#This Row],[購入日 / 
リース開始日]])/365)),0)</f>
        <v>0</v>
      </c>
    </row>
    <row r="25" spans="1:22" ht="15.9" customHeight="1">
      <c r="A25" s="9"/>
      <c r="B25" s="9"/>
      <c r="C25" s="9"/>
      <c r="D25" s="9"/>
      <c r="E25" s="9"/>
      <c r="F25" s="10"/>
      <c r="G25" s="9"/>
      <c r="H25" s="26"/>
      <c r="I25" s="17"/>
      <c r="J25" s="6"/>
      <c r="K25" s="24"/>
      <c r="L25" s="40"/>
      <c r="M25" s="40"/>
      <c r="N25" s="6"/>
      <c r="O25" s="37"/>
      <c r="P25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5" s="43"/>
      <c r="R25" s="42">
        <f>SUM(Table13[[#This Row],[毎月の支払い]],Table13[[#This Row],[毎月の運転費]])</f>
        <v>0</v>
      </c>
      <c r="S25" s="43"/>
      <c r="T25" s="42">
        <f>IFERROR(IF(Table13[[#This Row],[当初の価値]]&gt;0,SLN(Table13[[#This Row],[当初の価値]],Table13[[#This Row],[ローン終了時点での予想価値]],Table13[[#This Row],[残り耐用年数]]),0),0)</f>
        <v>0</v>
      </c>
      <c r="U25" s="42">
        <f>IFERROR(Table13[[#This Row],[定額法の
減価償却費 (年)]]/12,0)</f>
        <v>0</v>
      </c>
      <c r="V25" s="42">
        <f ca="1">IFERROR(Table13[[#This Row],[当初の価値]]-(Table13[[#This Row],[定額法の
減価償却費 (年)]]*((TODAY()-Table13[[#This Row],[購入日 / 
リース開始日]])/365)),0)</f>
        <v>0</v>
      </c>
    </row>
    <row r="26" spans="1:22" ht="15.9" customHeight="1">
      <c r="A26" s="11"/>
      <c r="B26" s="11"/>
      <c r="C26" s="11"/>
      <c r="D26" s="11"/>
      <c r="E26" s="11"/>
      <c r="F26" s="12"/>
      <c r="G26" s="11"/>
      <c r="H26" s="27"/>
      <c r="I26" s="18"/>
      <c r="J26" s="7"/>
      <c r="K26" s="25"/>
      <c r="L26" s="41"/>
      <c r="M26" s="41"/>
      <c r="N26" s="7"/>
      <c r="O26" s="38"/>
      <c r="P26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6" s="45"/>
      <c r="R26" s="45">
        <f>SUM(Table13[[#This Row],[毎月の支払い]],Table13[[#This Row],[毎月の運転費]])</f>
        <v>0</v>
      </c>
      <c r="S26" s="45"/>
      <c r="T26" s="45">
        <f>IFERROR(IF(Table13[[#This Row],[当初の価値]]&gt;0,SLN(Table13[[#This Row],[当初の価値]],Table13[[#This Row],[ローン終了時点での予想価値]],Table13[[#This Row],[残り耐用年数]]),0),0)</f>
        <v>0</v>
      </c>
      <c r="U26" s="45">
        <f>IFERROR(Table13[[#This Row],[定額法の
減価償却費 (年)]]/12,0)</f>
        <v>0</v>
      </c>
      <c r="V26" s="45">
        <f ca="1">IFERROR(Table13[[#This Row],[当初の価値]]-(Table13[[#This Row],[定額法の
減価償却費 (年)]]*((TODAY()-Table13[[#This Row],[購入日 / 
リース開始日]])/365)),0)</f>
        <v>0</v>
      </c>
    </row>
    <row r="27" spans="1:22" ht="15.9" customHeight="1">
      <c r="A27" s="9"/>
      <c r="B27" s="9"/>
      <c r="C27" s="9"/>
      <c r="D27" s="9"/>
      <c r="E27" s="9"/>
      <c r="F27" s="10"/>
      <c r="G27" s="9"/>
      <c r="H27" s="26"/>
      <c r="I27" s="17"/>
      <c r="J27" s="6"/>
      <c r="K27" s="24"/>
      <c r="L27" s="40"/>
      <c r="M27" s="40"/>
      <c r="N27" s="6"/>
      <c r="O27" s="37"/>
      <c r="P27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7" s="43"/>
      <c r="R27" s="42">
        <f>SUM(Table13[[#This Row],[毎月の支払い]],Table13[[#This Row],[毎月の運転費]])</f>
        <v>0</v>
      </c>
      <c r="S27" s="43"/>
      <c r="T27" s="42">
        <f>IFERROR(IF(Table13[[#This Row],[当初の価値]]&gt;0,SLN(Table13[[#This Row],[当初の価値]],Table13[[#This Row],[ローン終了時点での予想価値]],Table13[[#This Row],[残り耐用年数]]),0),0)</f>
        <v>0</v>
      </c>
      <c r="U27" s="42">
        <f>IFERROR(Table13[[#This Row],[定額法の
減価償却費 (年)]]/12,0)</f>
        <v>0</v>
      </c>
      <c r="V27" s="42">
        <f ca="1">IFERROR(Table13[[#This Row],[当初の価値]]-(Table13[[#This Row],[定額法の
減価償却費 (年)]]*((TODAY()-Table13[[#This Row],[購入日 / 
リース開始日]])/365)),0)</f>
        <v>0</v>
      </c>
    </row>
    <row r="28" spans="1:22" ht="15.9" customHeight="1">
      <c r="A28" s="11"/>
      <c r="B28" s="11"/>
      <c r="C28" s="11"/>
      <c r="D28" s="11"/>
      <c r="E28" s="11"/>
      <c r="F28" s="12"/>
      <c r="G28" s="11"/>
      <c r="H28" s="27"/>
      <c r="I28" s="18"/>
      <c r="J28" s="7"/>
      <c r="K28" s="25"/>
      <c r="L28" s="41"/>
      <c r="M28" s="41"/>
      <c r="N28" s="7"/>
      <c r="O28" s="38"/>
      <c r="P28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8" s="45"/>
      <c r="R28" s="45">
        <f>SUM(Table13[[#This Row],[毎月の支払い]],Table13[[#This Row],[毎月の運転費]])</f>
        <v>0</v>
      </c>
      <c r="S28" s="45"/>
      <c r="T28" s="45">
        <f>IFERROR(IF(Table13[[#This Row],[当初の価値]]&gt;0,SLN(Table13[[#This Row],[当初の価値]],Table13[[#This Row],[ローン終了時点での予想価値]],Table13[[#This Row],[残り耐用年数]]),0),0)</f>
        <v>0</v>
      </c>
      <c r="U28" s="45">
        <f>IFERROR(Table13[[#This Row],[定額法の
減価償却費 (年)]]/12,0)</f>
        <v>0</v>
      </c>
      <c r="V28" s="45">
        <f ca="1">IFERROR(Table13[[#This Row],[当初の価値]]-(Table13[[#This Row],[定額法の
減価償却費 (年)]]*((TODAY()-Table13[[#This Row],[購入日 / 
リース開始日]])/365)),0)</f>
        <v>0</v>
      </c>
    </row>
    <row r="29" spans="1:22" ht="15.9" customHeight="1">
      <c r="A29" s="9"/>
      <c r="B29" s="9"/>
      <c r="C29" s="9"/>
      <c r="D29" s="9"/>
      <c r="E29" s="9"/>
      <c r="F29" s="10"/>
      <c r="G29" s="9"/>
      <c r="H29" s="26"/>
      <c r="I29" s="17"/>
      <c r="J29" s="6"/>
      <c r="K29" s="24"/>
      <c r="L29" s="40"/>
      <c r="M29" s="40"/>
      <c r="N29" s="6"/>
      <c r="O29" s="37"/>
      <c r="P29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29" s="43"/>
      <c r="R29" s="42">
        <f>SUM(Table13[[#This Row],[毎月の支払い]],Table13[[#This Row],[毎月の運転費]])</f>
        <v>0</v>
      </c>
      <c r="S29" s="43"/>
      <c r="T29" s="42">
        <f>IFERROR(IF(Table13[[#This Row],[当初の価値]]&gt;0,SLN(Table13[[#This Row],[当初の価値]],Table13[[#This Row],[ローン終了時点での予想価値]],Table13[[#This Row],[残り耐用年数]]),0),0)</f>
        <v>0</v>
      </c>
      <c r="U29" s="42">
        <f>IFERROR(Table13[[#This Row],[定額法の
減価償却費 (年)]]/12,0)</f>
        <v>0</v>
      </c>
      <c r="V29" s="42">
        <f ca="1">IFERROR(Table13[[#This Row],[当初の価値]]-(Table13[[#This Row],[定額法の
減価償却費 (年)]]*((TODAY()-Table13[[#This Row],[購入日 / 
リース開始日]])/365)),0)</f>
        <v>0</v>
      </c>
    </row>
    <row r="30" spans="1:22" ht="15.9" customHeight="1">
      <c r="A30" s="11"/>
      <c r="B30" s="11"/>
      <c r="C30" s="11"/>
      <c r="D30" s="11"/>
      <c r="E30" s="11"/>
      <c r="F30" s="12"/>
      <c r="G30" s="11"/>
      <c r="H30" s="27"/>
      <c r="I30" s="18"/>
      <c r="J30" s="7"/>
      <c r="K30" s="25"/>
      <c r="L30" s="41"/>
      <c r="M30" s="41"/>
      <c r="N30" s="7"/>
      <c r="O30" s="38"/>
      <c r="P30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0" s="45"/>
      <c r="R30" s="45">
        <f>SUM(Table13[[#This Row],[毎月の支払い]],Table13[[#This Row],[毎月の運転費]])</f>
        <v>0</v>
      </c>
      <c r="S30" s="45"/>
      <c r="T30" s="45">
        <f>IFERROR(IF(Table13[[#This Row],[当初の価値]]&gt;0,SLN(Table13[[#This Row],[当初の価値]],Table13[[#This Row],[ローン終了時点での予想価値]],Table13[[#This Row],[残り耐用年数]]),0),0)</f>
        <v>0</v>
      </c>
      <c r="U30" s="45">
        <f>IFERROR(Table13[[#This Row],[定額法の
減価償却費 (年)]]/12,0)</f>
        <v>0</v>
      </c>
      <c r="V30" s="45">
        <f ca="1">IFERROR(Table13[[#This Row],[当初の価値]]-(Table13[[#This Row],[定額法の
減価償却費 (年)]]*((TODAY()-Table13[[#This Row],[購入日 / 
リース開始日]])/365)),0)</f>
        <v>0</v>
      </c>
    </row>
    <row r="31" spans="1:22" ht="15.9" customHeight="1">
      <c r="A31" s="9"/>
      <c r="B31" s="9"/>
      <c r="C31" s="9"/>
      <c r="D31" s="9"/>
      <c r="E31" s="9"/>
      <c r="F31" s="10"/>
      <c r="G31" s="9"/>
      <c r="H31" s="26"/>
      <c r="I31" s="17"/>
      <c r="J31" s="6"/>
      <c r="K31" s="24"/>
      <c r="L31" s="40"/>
      <c r="M31" s="40"/>
      <c r="N31" s="6"/>
      <c r="O31" s="37"/>
      <c r="P31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1" s="43"/>
      <c r="R31" s="42">
        <f>SUM(Table13[[#This Row],[毎月の支払い]],Table13[[#This Row],[毎月の運転費]])</f>
        <v>0</v>
      </c>
      <c r="S31" s="43"/>
      <c r="T31" s="42">
        <f>IFERROR(IF(Table13[[#This Row],[当初の価値]]&gt;0,SLN(Table13[[#This Row],[当初の価値]],Table13[[#This Row],[ローン終了時点での予想価値]],Table13[[#This Row],[残り耐用年数]]),0),0)</f>
        <v>0</v>
      </c>
      <c r="U31" s="42">
        <f>IFERROR(Table13[[#This Row],[定額法の
減価償却費 (年)]]/12,0)</f>
        <v>0</v>
      </c>
      <c r="V31" s="42">
        <f ca="1">IFERROR(Table13[[#This Row],[当初の価値]]-(Table13[[#This Row],[定額法の
減価償却費 (年)]]*((TODAY()-Table13[[#This Row],[購入日 / 
リース開始日]])/365)),0)</f>
        <v>0</v>
      </c>
    </row>
    <row r="32" spans="1:22" ht="15.9" customHeight="1">
      <c r="A32" s="11"/>
      <c r="B32" s="11"/>
      <c r="C32" s="11"/>
      <c r="D32" s="11"/>
      <c r="E32" s="11"/>
      <c r="F32" s="12"/>
      <c r="G32" s="11"/>
      <c r="H32" s="27"/>
      <c r="I32" s="18"/>
      <c r="J32" s="7"/>
      <c r="K32" s="25"/>
      <c r="L32" s="41"/>
      <c r="M32" s="41"/>
      <c r="N32" s="7"/>
      <c r="O32" s="38"/>
      <c r="P32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2" s="45"/>
      <c r="R32" s="45">
        <f>SUM(Table13[[#This Row],[毎月の支払い]],Table13[[#This Row],[毎月の運転費]])</f>
        <v>0</v>
      </c>
      <c r="S32" s="45"/>
      <c r="T32" s="45">
        <f>IFERROR(IF(Table13[[#This Row],[当初の価値]]&gt;0,SLN(Table13[[#This Row],[当初の価値]],Table13[[#This Row],[ローン終了時点での予想価値]],Table13[[#This Row],[残り耐用年数]]),0),0)</f>
        <v>0</v>
      </c>
      <c r="U32" s="45">
        <f>IFERROR(Table13[[#This Row],[定額法の
減価償却費 (年)]]/12,0)</f>
        <v>0</v>
      </c>
      <c r="V32" s="45">
        <f ca="1">IFERROR(Table13[[#This Row],[当初の価値]]-(Table13[[#This Row],[定額法の
減価償却費 (年)]]*((TODAY()-Table13[[#This Row],[購入日 / 
リース開始日]])/365)),0)</f>
        <v>0</v>
      </c>
    </row>
    <row r="33" spans="1:22" ht="15.9" customHeight="1">
      <c r="A33" s="9"/>
      <c r="B33" s="9"/>
      <c r="C33" s="9"/>
      <c r="D33" s="9"/>
      <c r="E33" s="9"/>
      <c r="F33" s="10"/>
      <c r="G33" s="9"/>
      <c r="H33" s="26"/>
      <c r="I33" s="17"/>
      <c r="J33" s="6"/>
      <c r="K33" s="24"/>
      <c r="L33" s="40"/>
      <c r="M33" s="40"/>
      <c r="N33" s="6"/>
      <c r="O33" s="37"/>
      <c r="P33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3" s="43"/>
      <c r="R33" s="42">
        <f>SUM(Table13[[#This Row],[毎月の支払い]],Table13[[#This Row],[毎月の運転費]])</f>
        <v>0</v>
      </c>
      <c r="S33" s="43"/>
      <c r="T33" s="42">
        <f>IFERROR(IF(Table13[[#This Row],[当初の価値]]&gt;0,SLN(Table13[[#This Row],[当初の価値]],Table13[[#This Row],[ローン終了時点での予想価値]],Table13[[#This Row],[残り耐用年数]]),0),0)</f>
        <v>0</v>
      </c>
      <c r="U33" s="42">
        <f>IFERROR(Table13[[#This Row],[定額法の
減価償却費 (年)]]/12,0)</f>
        <v>0</v>
      </c>
      <c r="V33" s="42">
        <f ca="1">IFERROR(Table13[[#This Row],[当初の価値]]-(Table13[[#This Row],[定額法の
減価償却費 (年)]]*((TODAY()-Table13[[#This Row],[購入日 / 
リース開始日]])/365)),0)</f>
        <v>0</v>
      </c>
    </row>
    <row r="34" spans="1:22" ht="15.9" customHeight="1">
      <c r="A34" s="11"/>
      <c r="B34" s="11"/>
      <c r="C34" s="11"/>
      <c r="D34" s="11"/>
      <c r="E34" s="11"/>
      <c r="F34" s="12"/>
      <c r="G34" s="11"/>
      <c r="H34" s="27"/>
      <c r="I34" s="18"/>
      <c r="J34" s="7"/>
      <c r="K34" s="25"/>
      <c r="L34" s="41"/>
      <c r="M34" s="41"/>
      <c r="N34" s="7"/>
      <c r="O34" s="38"/>
      <c r="P34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4" s="45"/>
      <c r="R34" s="45">
        <f>SUM(Table13[[#This Row],[毎月の支払い]],Table13[[#This Row],[毎月の運転費]])</f>
        <v>0</v>
      </c>
      <c r="S34" s="45"/>
      <c r="T34" s="45">
        <f>IFERROR(IF(Table13[[#This Row],[当初の価値]]&gt;0,SLN(Table13[[#This Row],[当初の価値]],Table13[[#This Row],[ローン終了時点での予想価値]],Table13[[#This Row],[残り耐用年数]]),0),0)</f>
        <v>0</v>
      </c>
      <c r="U34" s="45">
        <f>IFERROR(Table13[[#This Row],[定額法の
減価償却費 (年)]]/12,0)</f>
        <v>0</v>
      </c>
      <c r="V34" s="45">
        <f ca="1">IFERROR(Table13[[#This Row],[当初の価値]]-(Table13[[#This Row],[定額法の
減価償却費 (年)]]*((TODAY()-Table13[[#This Row],[購入日 / 
リース開始日]])/365)),0)</f>
        <v>0</v>
      </c>
    </row>
    <row r="35" spans="1:22" ht="15.9" customHeight="1">
      <c r="A35" s="9"/>
      <c r="B35" s="9"/>
      <c r="C35" s="9"/>
      <c r="D35" s="9"/>
      <c r="E35" s="9"/>
      <c r="F35" s="10"/>
      <c r="G35" s="9"/>
      <c r="H35" s="26"/>
      <c r="I35" s="17"/>
      <c r="J35" s="6"/>
      <c r="K35" s="24"/>
      <c r="L35" s="40"/>
      <c r="M35" s="40"/>
      <c r="N35" s="6"/>
      <c r="O35" s="37"/>
      <c r="P35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5" s="43"/>
      <c r="R35" s="42">
        <f>SUM(Table13[[#This Row],[毎月の支払い]],Table13[[#This Row],[毎月の運転費]])</f>
        <v>0</v>
      </c>
      <c r="S35" s="43"/>
      <c r="T35" s="42">
        <f>IFERROR(IF(Table13[[#This Row],[当初の価値]]&gt;0,SLN(Table13[[#This Row],[当初の価値]],Table13[[#This Row],[ローン終了時点での予想価値]],Table13[[#This Row],[残り耐用年数]]),0),0)</f>
        <v>0</v>
      </c>
      <c r="U35" s="42">
        <f>IFERROR(Table13[[#This Row],[定額法の
減価償却費 (年)]]/12,0)</f>
        <v>0</v>
      </c>
      <c r="V35" s="42">
        <f ca="1">IFERROR(Table13[[#This Row],[当初の価値]]-(Table13[[#This Row],[定額法の
減価償却費 (年)]]*((TODAY()-Table13[[#This Row],[購入日 / 
リース開始日]])/365)),0)</f>
        <v>0</v>
      </c>
    </row>
    <row r="36" spans="1:22" ht="15.9" customHeight="1">
      <c r="A36" s="11"/>
      <c r="B36" s="11"/>
      <c r="C36" s="11"/>
      <c r="D36" s="11"/>
      <c r="E36" s="11"/>
      <c r="F36" s="12"/>
      <c r="G36" s="11"/>
      <c r="H36" s="27"/>
      <c r="I36" s="18"/>
      <c r="J36" s="7"/>
      <c r="K36" s="25"/>
      <c r="L36" s="41"/>
      <c r="M36" s="41"/>
      <c r="N36" s="7"/>
      <c r="O36" s="38"/>
      <c r="P36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6" s="45"/>
      <c r="R36" s="45">
        <f>SUM(Table13[[#This Row],[毎月の支払い]],Table13[[#This Row],[毎月の運転費]])</f>
        <v>0</v>
      </c>
      <c r="S36" s="45"/>
      <c r="T36" s="45">
        <f>IFERROR(IF(Table13[[#This Row],[当初の価値]]&gt;0,SLN(Table13[[#This Row],[当初の価値]],Table13[[#This Row],[ローン終了時点での予想価値]],Table13[[#This Row],[残り耐用年数]]),0),0)</f>
        <v>0</v>
      </c>
      <c r="U36" s="45">
        <f>IFERROR(Table13[[#This Row],[定額法の
減価償却費 (年)]]/12,0)</f>
        <v>0</v>
      </c>
      <c r="V36" s="45">
        <f ca="1">IFERROR(Table13[[#This Row],[当初の価値]]-(Table13[[#This Row],[定額法の
減価償却費 (年)]]*((TODAY()-Table13[[#This Row],[購入日 / 
リース開始日]])/365)),0)</f>
        <v>0</v>
      </c>
    </row>
    <row r="37" spans="1:22" ht="15.9" customHeight="1">
      <c r="A37" s="9"/>
      <c r="B37" s="9"/>
      <c r="C37" s="9"/>
      <c r="D37" s="9"/>
      <c r="E37" s="9"/>
      <c r="F37" s="10"/>
      <c r="G37" s="9"/>
      <c r="H37" s="26"/>
      <c r="I37" s="17"/>
      <c r="J37" s="6"/>
      <c r="K37" s="24"/>
      <c r="L37" s="40"/>
      <c r="M37" s="40"/>
      <c r="N37" s="6"/>
      <c r="O37" s="37"/>
      <c r="P37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7" s="43"/>
      <c r="R37" s="42">
        <f>SUM(Table13[[#This Row],[毎月の支払い]],Table13[[#This Row],[毎月の運転費]])</f>
        <v>0</v>
      </c>
      <c r="S37" s="43"/>
      <c r="T37" s="42">
        <f>IFERROR(IF(Table13[[#This Row],[当初の価値]]&gt;0,SLN(Table13[[#This Row],[当初の価値]],Table13[[#This Row],[ローン終了時点での予想価値]],Table13[[#This Row],[残り耐用年数]]),0),0)</f>
        <v>0</v>
      </c>
      <c r="U37" s="42">
        <f>IFERROR(Table13[[#This Row],[定額法の
減価償却費 (年)]]/12,0)</f>
        <v>0</v>
      </c>
      <c r="V37" s="42">
        <f ca="1">IFERROR(Table13[[#This Row],[当初の価値]]-(Table13[[#This Row],[定額法の
減価償却費 (年)]]*((TODAY()-Table13[[#This Row],[購入日 / 
リース開始日]])/365)),0)</f>
        <v>0</v>
      </c>
    </row>
    <row r="38" spans="1:22" ht="15.9" customHeight="1">
      <c r="A38" s="11"/>
      <c r="B38" s="11"/>
      <c r="C38" s="11"/>
      <c r="D38" s="11"/>
      <c r="E38" s="11"/>
      <c r="F38" s="12"/>
      <c r="G38" s="11"/>
      <c r="H38" s="27"/>
      <c r="I38" s="18"/>
      <c r="J38" s="7"/>
      <c r="K38" s="25"/>
      <c r="L38" s="41"/>
      <c r="M38" s="41"/>
      <c r="N38" s="7"/>
      <c r="O38" s="38"/>
      <c r="P38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8" s="45"/>
      <c r="R38" s="45">
        <f>SUM(Table13[[#This Row],[毎月の支払い]],Table13[[#This Row],[毎月の運転費]])</f>
        <v>0</v>
      </c>
      <c r="S38" s="45"/>
      <c r="T38" s="45">
        <f>IFERROR(IF(Table13[[#This Row],[当初の価値]]&gt;0,SLN(Table13[[#This Row],[当初の価値]],Table13[[#This Row],[ローン終了時点での予想価値]],Table13[[#This Row],[残り耐用年数]]),0),0)</f>
        <v>0</v>
      </c>
      <c r="U38" s="45">
        <f>IFERROR(Table13[[#This Row],[定額法の
減価償却費 (年)]]/12,0)</f>
        <v>0</v>
      </c>
      <c r="V38" s="45">
        <f ca="1">IFERROR(Table13[[#This Row],[当初の価値]]-(Table13[[#This Row],[定額法の
減価償却費 (年)]]*((TODAY()-Table13[[#This Row],[購入日 / 
リース開始日]])/365)),0)</f>
        <v>0</v>
      </c>
    </row>
    <row r="39" spans="1:22" ht="15.9" customHeight="1">
      <c r="A39" s="9"/>
      <c r="B39" s="9"/>
      <c r="C39" s="9"/>
      <c r="D39" s="9"/>
      <c r="E39" s="9"/>
      <c r="F39" s="10"/>
      <c r="G39" s="9"/>
      <c r="H39" s="26"/>
      <c r="I39" s="17"/>
      <c r="J39" s="6"/>
      <c r="K39" s="24"/>
      <c r="L39" s="40"/>
      <c r="M39" s="40"/>
      <c r="N39" s="6"/>
      <c r="O39" s="37"/>
      <c r="P39" s="42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39" s="43"/>
      <c r="R39" s="42">
        <f>SUM(Table13[[#This Row],[毎月の支払い]],Table13[[#This Row],[毎月の運転費]])</f>
        <v>0</v>
      </c>
      <c r="S39" s="43"/>
      <c r="T39" s="42">
        <f>IFERROR(IF(Table13[[#This Row],[当初の価値]]&gt;0,SLN(Table13[[#This Row],[当初の価値]],Table13[[#This Row],[ローン終了時点での予想価値]],Table13[[#This Row],[残り耐用年数]]),0),0)</f>
        <v>0</v>
      </c>
      <c r="U39" s="42">
        <f>IFERROR(Table13[[#This Row],[定額法の
減価償却費 (年)]]/12,0)</f>
        <v>0</v>
      </c>
      <c r="V39" s="42">
        <f ca="1">IFERROR(Table13[[#This Row],[当初の価値]]-(Table13[[#This Row],[定額法の
減価償却費 (年)]]*((TODAY()-Table13[[#This Row],[購入日 / 
リース開始日]])/365)),0)</f>
        <v>0</v>
      </c>
    </row>
    <row r="40" spans="1:22" ht="15.9" customHeight="1">
      <c r="A40" s="11"/>
      <c r="B40" s="11"/>
      <c r="C40" s="11"/>
      <c r="D40" s="11"/>
      <c r="E40" s="11"/>
      <c r="F40" s="12"/>
      <c r="G40" s="11"/>
      <c r="H40" s="27"/>
      <c r="I40" s="18"/>
      <c r="J40" s="7"/>
      <c r="K40" s="25"/>
      <c r="L40" s="41"/>
      <c r="M40" s="41"/>
      <c r="N40" s="7"/>
      <c r="O40" s="38"/>
      <c r="P40" s="45">
        <f>IFERROR(IF(AND(Table13[[#This Row],[当初の価値]]&gt;0,Table13[[#This Row],[当初の価値]]&lt;&gt;Table13[[#This Row],[頭金]]),-1*PMT(Table13[[#This Row],[ローン利率]]/12,Table13[[#This Row],[ローン年数]]*12,Table13[[#This Row],[当初の価値]]-Table13[[#This Row],[頭金]]),0),0)</f>
        <v>0</v>
      </c>
      <c r="Q40" s="45"/>
      <c r="R40" s="45">
        <f>SUM(Table13[[#This Row],[毎月の支払い]],Table13[[#This Row],[毎月の運転費]])</f>
        <v>0</v>
      </c>
      <c r="S40" s="45"/>
      <c r="T40" s="45">
        <f>IFERROR(IF(Table13[[#This Row],[当初の価値]]&gt;0,SLN(Table13[[#This Row],[当初の価値]],Table13[[#This Row],[ローン終了時点での予想価値]],Table13[[#This Row],[残り耐用年数]]),0),0)</f>
        <v>0</v>
      </c>
      <c r="U40" s="45">
        <f>IFERROR(Table13[[#This Row],[定額法の
減価償却費 (年)]]/12,0)</f>
        <v>0</v>
      </c>
      <c r="V40" s="45">
        <f ca="1">IFERROR(Table13[[#This Row],[当初の価値]]-(Table13[[#This Row],[定額法の
減価償却費 (年)]]*((TODAY()-Table13[[#This Row],[購入日 / 
リース開始日]])/365)),0)</f>
        <v>0</v>
      </c>
    </row>
  </sheetData>
  <mergeCells count="7">
    <mergeCell ref="F5:G5"/>
    <mergeCell ref="A5:E5"/>
    <mergeCell ref="H5:J5"/>
    <mergeCell ref="K5:V5"/>
    <mergeCell ref="L2:O2"/>
    <mergeCell ref="M3:O3"/>
    <mergeCell ref="A2:C3"/>
  </mergeCells>
  <phoneticPr fontId="10"/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機械設備リスト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2016-09-30T20:48:18Z</dcterms:modified>
</cp:coreProperties>
</file>