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Overtime Request Form Templates - JP/"/>
    </mc:Choice>
  </mc:AlternateContent>
  <xr:revisionPtr revIDLastSave="0" documentId="13_ncr:1_{F72DB5E6-199D-1442-A79F-C162F23D1CE6}" xr6:coauthVersionLast="47" xr6:coauthVersionMax="47" xr10:uidLastSave="{00000000-0000-0000-0000-000000000000}"/>
  <bookViews>
    <workbookView xWindow="0" yWindow="1280" windowWidth="15760" windowHeight="21220" xr2:uid="{00000000-000D-0000-FFFF-FFFF00000000}"/>
  </bookViews>
  <sheets>
    <sheet name="残業計算機" sheetId="1" r:id="rId1"/>
    <sheet name="データ" sheetId="2" r:id="rId2"/>
    <sheet name="- 免責事項 -" sheetId="3" r:id="rId3"/>
  </sheets>
  <externalReferences>
    <externalReference r:id="rId4"/>
  </externalReferences>
  <definedNames>
    <definedName name="DateCalc" localSheetId="0">データ!$F$3:INDEX(データ!$F$3:$F$33,DAY(DATE(残業計算機!$D$6,MATCH(残業計算機!$E$6,データ!$D$3:$D$14,0)+1,0)))</definedName>
    <definedName name="DateCalc">データ!$F$3:INDEX(データ!$F$3:$F$33,DAY(DATE(#REF!,MATCH(#REF!,データ!$D$3:$D$14,0)+1,0)))</definedName>
    <definedName name="_xlnm.Print_Area" localSheetId="0">残業計算機!$B$1:$I$45</definedName>
    <definedName name="Type" localSheetId="2">'[1]Maintenance Work Order'!#REF!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I15" i="1" s="1"/>
  <c r="H14" i="1"/>
  <c r="G14" i="1"/>
  <c r="I14" i="1" s="1"/>
  <c r="H13" i="1"/>
  <c r="H45" i="1" s="1"/>
  <c r="G13" i="1"/>
  <c r="G45" i="1" s="1"/>
  <c r="C13" i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B13" i="1"/>
  <c r="B14" i="1" s="1"/>
  <c r="B15" i="1" s="1"/>
  <c r="B16" i="1" s="1"/>
  <c r="B17" i="1" l="1"/>
  <c r="I16" i="1"/>
  <c r="I13" i="1"/>
  <c r="B18" i="1" l="1"/>
  <c r="I17" i="1"/>
  <c r="B19" i="1" l="1"/>
  <c r="I18" i="1"/>
  <c r="B20" i="1" l="1"/>
  <c r="I19" i="1"/>
  <c r="I20" i="1" l="1"/>
  <c r="B21" i="1"/>
  <c r="B22" i="1" l="1"/>
  <c r="I21" i="1"/>
  <c r="B23" i="1" l="1"/>
  <c r="I22" i="1"/>
  <c r="B24" i="1" l="1"/>
  <c r="I23" i="1"/>
  <c r="I24" i="1" l="1"/>
  <c r="B25" i="1"/>
  <c r="B26" i="1" l="1"/>
  <c r="I25" i="1"/>
  <c r="B27" i="1" l="1"/>
  <c r="I26" i="1"/>
  <c r="B28" i="1" l="1"/>
  <c r="I27" i="1"/>
  <c r="I28" i="1" l="1"/>
  <c r="B29" i="1"/>
  <c r="B30" i="1" l="1"/>
  <c r="I29" i="1"/>
  <c r="B31" i="1" l="1"/>
  <c r="I30" i="1"/>
  <c r="B32" i="1" l="1"/>
  <c r="I31" i="1"/>
  <c r="I32" i="1" l="1"/>
  <c r="B33" i="1"/>
  <c r="B34" i="1" l="1"/>
  <c r="I33" i="1"/>
  <c r="B35" i="1" l="1"/>
  <c r="I34" i="1"/>
  <c r="B36" i="1" l="1"/>
  <c r="I35" i="1"/>
  <c r="B37" i="1" l="1"/>
  <c r="I36" i="1"/>
  <c r="B38" i="1" l="1"/>
  <c r="I37" i="1"/>
  <c r="B39" i="1" l="1"/>
  <c r="I38" i="1"/>
  <c r="B40" i="1" l="1"/>
  <c r="I39" i="1"/>
  <c r="B41" i="1" l="1"/>
  <c r="I40" i="1"/>
  <c r="B42" i="1" l="1"/>
  <c r="I41" i="1"/>
  <c r="I45" i="1" s="1"/>
  <c r="B43" i="1" l="1"/>
  <c r="I43" i="1" s="1"/>
  <c r="I42" i="1"/>
</calcChain>
</file>

<file path=xl/sharedStrings.xml><?xml version="1.0" encoding="utf-8"?>
<sst xmlns="http://schemas.openxmlformats.org/spreadsheetml/2006/main" count="70" uniqueCount="58">
  <si>
    <t>残業計算機と分析テンプレート</t>
  </si>
  <si>
    <t>従業員名</t>
  </si>
  <si>
    <t>従業員 ID</t>
  </si>
  <si>
    <t>部</t>
  </si>
  <si>
    <t>支配人</t>
  </si>
  <si>
    <t>年、月、日付、および
週末フィールド。</t>
  </si>
  <si>
    <t>年</t>
  </si>
  <si>
    <t>月</t>
  </si>
  <si>
    <t>日付</t>
  </si>
  <si>
    <t>週末</t>
  </si>
  <si>
    <t xml:space="preserve">        チェックボックス (週末の場合)
        残業代で支払われる</t>
  </si>
  <si>
    <t>6 月</t>
  </si>
  <si>
    <t>土曜と日曜</t>
  </si>
  <si>
    <t xml:space="preserve">  &lt;--- 指定された週末を選択</t>
  </si>
  <si>
    <t xml:space="preserve">開始時間、通常時間、通常給与、および残業手当のデータを入力します。   </t>
  </si>
  <si>
    <t>始める
時間</t>
  </si>
  <si>
    <t>レギュラー
営業時間*</t>
  </si>
  <si>
    <t>通常給
時給</t>
  </si>
  <si>
    <t>残業手当
時給</t>
  </si>
  <si>
    <t xml:space="preserve">開始、終了、およびブレークを入力
時間、以下。 
日と日付と計算が自動的に入力されます。  </t>
  </si>
  <si>
    <t>※「通常時間」を指定する場合は、標準休憩時間内に設定してください。たとえば、標準シフトが午前 8 時に開始し、午後 4 時 30 分に終了し、30 分の休憩を取る場合は、時間を 8.5 に設定します。
標準シフトが午前 8 時に開始し、午後 5 時に 1 時間の休憩で終了する場合は、時間を 9.0 に設定します。</t>
  </si>
  <si>
    <t>C A L C U L A T I O N S
フィールドを変更しない</t>
  </si>
  <si>
    <t>日</t>
  </si>
  <si>
    <t>終わり
時間</t>
  </si>
  <si>
    <t>休憩時間
時間内</t>
  </si>
  <si>
    <t>レギュラー
時間</t>
  </si>
  <si>
    <t>残業
時間</t>
  </si>
  <si>
    <t>トータル
払う</t>
  </si>
  <si>
    <t>概要</t>
  </si>
  <si>
    <t>SMARTSHEETで作成するには、ここをクリックしてください</t>
  </si>
  <si>
    <t>残業計算機と分析データ</t>
  </si>
  <si>
    <t>[有料週末] チェック ボックス</t>
  </si>
  <si>
    <t>1 月</t>
  </si>
  <si>
    <t>週末なし</t>
  </si>
  <si>
    <t>2 月</t>
  </si>
  <si>
    <t>3 月</t>
  </si>
  <si>
    <t>日曜と月曜</t>
  </si>
  <si>
    <t>4 月</t>
  </si>
  <si>
    <t>月曜・火曜</t>
  </si>
  <si>
    <t>5 月</t>
  </si>
  <si>
    <t>火曜・水曜</t>
  </si>
  <si>
    <t>水曜・木曜</t>
  </si>
  <si>
    <t>7 月</t>
  </si>
  <si>
    <t>木・金</t>
  </si>
  <si>
    <t>8 月</t>
  </si>
  <si>
    <t>金・土</t>
  </si>
  <si>
    <t>9 月</t>
  </si>
  <si>
    <t>月のみ</t>
  </si>
  <si>
    <t>10 月</t>
  </si>
  <si>
    <t>火曜のみ</t>
  </si>
  <si>
    <t>11 月</t>
  </si>
  <si>
    <t>水曜のみ</t>
  </si>
  <si>
    <t>12 月</t>
  </si>
  <si>
    <t>木曜のみ</t>
  </si>
  <si>
    <t>金曜のみ</t>
  </si>
  <si>
    <t>土曜のみ</t>
  </si>
  <si>
    <t>太陽のみ</t>
  </si>
  <si>
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</si>
</sst>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0.0"/>
    <numFmt numFmtId="165" formatCode="ddd"/>
    <numFmt numFmtId="166" formatCode="dd"/>
    <numFmt numFmtId="167" formatCode="&quot;$&quot;#,##0.00"/>
    <numFmt numFmtId="168" formatCode="hh:mm\ AM/PM"/>
    <numFmt numFmtId="169" formatCode="yyyy\-mm\-dd"/>
  </numFmts>
  <fonts count="17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9"/>
      <color theme="4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theme="8" tint="-0.249977111117893"/>
      <name val="Century Gothic"/>
      <family val="1"/>
    </font>
    <font>
      <b/>
      <sz val="11"/>
      <color theme="1"/>
      <name val="Century Gothic"/>
      <family val="1"/>
    </font>
    <font>
      <b/>
      <sz val="12"/>
      <color theme="1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C6D8"/>
        <bgColor indexed="64"/>
      </patternFill>
    </fill>
    <fill>
      <patternFill patternType="solid">
        <fgColor rgb="FF00BD32"/>
        <bgColor rgb="FF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68">
    <xf numFmtId="0" fontId="0" fillId="0" borderId="0" xfId="0"/>
    <xf numFmtId="0" fontId="16" fillId="7" borderId="0" xfId="2" applyFont="1" applyFill="1" applyAlignment="1">
      <alignment horizontal="center" vertical="center"/>
    </xf>
    <xf numFmtId="0" fontId="1" fillId="0" borderId="0" xfId="1"/>
    <xf numFmtId="0" fontId="2" fillId="0" borderId="2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14" fontId="7" fillId="0" borderId="1" xfId="0" applyNumberFormat="1" applyFont="1" applyBorder="1" applyAlignment="1">
      <alignment horizontal="left" vertical="center" indent="1"/>
    </xf>
    <xf numFmtId="0" fontId="8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10" fillId="0" borderId="0" xfId="0" applyFont="1" applyAlignment="1">
      <alignment vertical="center"/>
    </xf>
    <xf numFmtId="20" fontId="7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11" fillId="5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18" fontId="11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5" fontId="11" fillId="5" borderId="1" xfId="0" applyNumberFormat="1" applyFont="1" applyFill="1" applyBorder="1" applyAlignment="1">
      <alignment horizontal="center" vertical="center"/>
    </xf>
    <xf numFmtId="166" fontId="11" fillId="5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 indent="1"/>
    </xf>
    <xf numFmtId="165" fontId="11" fillId="5" borderId="4" xfId="0" applyNumberFormat="1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8" fontId="11" fillId="0" borderId="4" xfId="0" applyNumberFormat="1" applyFont="1" applyBorder="1" applyAlignment="1">
      <alignment horizontal="center" vertical="center"/>
    </xf>
    <xf numFmtId="44" fontId="11" fillId="5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44" fontId="13" fillId="0" borderId="5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/>
    </xf>
    <xf numFmtId="168" fontId="11" fillId="0" borderId="4" xfId="0" applyNumberFormat="1" applyFont="1" applyBorder="1" applyAlignment="1">
      <alignment horizontal="center" vertical="center"/>
    </xf>
    <xf numFmtId="169" fontId="11" fillId="5" borderId="1" xfId="0" applyNumberFormat="1" applyFont="1" applyFill="1" applyBorder="1" applyAlignment="1">
      <alignment horizontal="center" vertical="center"/>
    </xf>
    <xf numFmtId="168" fontId="11" fillId="5" borderId="1" xfId="0" applyNumberFormat="1" applyFont="1" applyFill="1" applyBorder="1" applyAlignment="1">
      <alignment horizontal="center" vertical="center"/>
    </xf>
    <xf numFmtId="168" fontId="11" fillId="5" borderId="4" xfId="0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7" fillId="0" borderId="3" xfId="0" applyFont="1" applyBorder="1" applyAlignment="1">
      <alignment horizontal="left" vertical="center" wrapText="1"/>
    </xf>
    <xf numFmtId="0" fontId="0" fillId="0" borderId="3" xfId="0" applyBorder="1"/>
    <xf numFmtId="0" fontId="7" fillId="0" borderId="0" xfId="0" applyFont="1" applyAlignment="1">
      <alignment horizontal="left" vertical="center" wrapText="1" indent="1"/>
    </xf>
    <xf numFmtId="0" fontId="7" fillId="0" borderId="3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center" wrapText="1"/>
    </xf>
    <xf numFmtId="0" fontId="0" fillId="0" borderId="7" xfId="0" applyBorder="1"/>
  </cellXfs>
  <cellStyles count="3">
    <cellStyle name="Hyperlink" xfId="2" builtinId="8"/>
    <cellStyle name="Normal" xfId="0" builtinId="0"/>
    <cellStyle name="Normal 2" xfId="1" xr:uid="{00000000-0005-0000-0000-000001000000}"/>
  </cellStyles>
  <dxfs count="1">
    <dxf>
      <fill>
        <patternFill>
          <bgColor rgb="FFEAEE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5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914400</xdr:colOff>
      <xdr:row>0</xdr:row>
      <xdr:rowOff>12700</xdr:rowOff>
    </xdr:from>
    <xdr:to>
      <xdr:col>9</xdr:col>
      <xdr:colOff>12700</xdr:colOff>
      <xdr:row>0</xdr:row>
      <xdr:rowOff>541253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8F90DD-6691-F339-42F3-E665F8C63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12700"/>
          <a:ext cx="2946400" cy="5285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511&amp;utm_language=JA&amp;utm_source=integrated+content&amp;utm_campaign=/overtime-request-form-templates&amp;utm_medium=ic+overtime+calculator+and+analysis+77511+jp&amp;lpa=ic+overtime+calculator+and+analysis+7751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3"/>
    <pageSetUpPr fitToPage="1"/>
  </sheetPr>
  <dimension ref="B1:FB47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3" x14ac:dyDescent="0.15"/>
  <cols>
    <col min="1" max="1" width="3.33203125" style="9" customWidth="1"/>
    <col min="2" max="3" width="8.83203125" style="9" customWidth="1"/>
    <col min="4" max="9" width="16.83203125" style="9" customWidth="1"/>
    <col min="10" max="10" width="3.33203125" style="9" customWidth="1"/>
    <col min="11" max="11" width="17.83203125" style="9" bestFit="1" customWidth="1"/>
    <col min="12" max="12" width="19.1640625" style="9" bestFit="1" customWidth="1"/>
    <col min="13" max="13" width="8.83203125" style="9" customWidth="1"/>
    <col min="14" max="16384" width="8.83203125" style="9"/>
  </cols>
  <sheetData>
    <row r="1" spans="2:158" s="18" customFormat="1" ht="45" customHeight="1" x14ac:dyDescent="0.15">
      <c r="B1" s="4" t="s">
        <v>0</v>
      </c>
      <c r="C1" s="5"/>
      <c r="D1" s="6"/>
      <c r="E1" s="6"/>
      <c r="F1" s="6"/>
      <c r="G1" s="6"/>
      <c r="H1" s="6"/>
      <c r="I1" s="6"/>
      <c r="J1" s="6"/>
      <c r="K1" s="6"/>
      <c r="L1" s="6"/>
      <c r="M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</row>
    <row r="2" spans="2:158" x14ac:dyDescent="0.15">
      <c r="B2" s="58" t="s">
        <v>1</v>
      </c>
      <c r="C2" s="52"/>
      <c r="D2" s="52"/>
      <c r="E2" s="10" t="s">
        <v>2</v>
      </c>
      <c r="F2" s="58" t="s">
        <v>3</v>
      </c>
      <c r="G2" s="52"/>
      <c r="H2" s="58" t="s">
        <v>4</v>
      </c>
      <c r="I2" s="52"/>
    </row>
    <row r="3" spans="2:158" ht="35" customHeight="1" thickBot="1" x14ac:dyDescent="0.2">
      <c r="B3" s="59"/>
      <c r="C3" s="60"/>
      <c r="D3" s="61"/>
      <c r="E3" s="33"/>
      <c r="F3" s="59"/>
      <c r="G3" s="61"/>
      <c r="H3" s="59"/>
      <c r="I3" s="61"/>
    </row>
    <row r="4" spans="2:158" x14ac:dyDescent="0.15">
      <c r="B4" s="19"/>
      <c r="C4" s="20"/>
      <c r="D4" s="20"/>
    </row>
    <row r="5" spans="2:158" s="11" customFormat="1" ht="33" customHeight="1" x14ac:dyDescent="0.15">
      <c r="B5" s="65" t="s">
        <v>5</v>
      </c>
      <c r="C5" s="63"/>
      <c r="D5" s="17" t="s">
        <v>6</v>
      </c>
      <c r="E5" s="17" t="s">
        <v>7</v>
      </c>
      <c r="F5" s="17" t="s">
        <v>8</v>
      </c>
      <c r="G5" s="17" t="s">
        <v>9</v>
      </c>
      <c r="H5" s="53" t="s">
        <v>10</v>
      </c>
      <c r="I5" s="54"/>
    </row>
    <row r="6" spans="2:158" s="11" customFormat="1" ht="33" customHeight="1" thickBot="1" x14ac:dyDescent="0.2">
      <c r="B6" s="54"/>
      <c r="C6" s="63"/>
      <c r="D6" s="46">
        <v>2025</v>
      </c>
      <c r="E6" s="46" t="s">
        <v>11</v>
      </c>
      <c r="F6" s="46">
        <v>1</v>
      </c>
      <c r="G6" s="46" t="s">
        <v>12</v>
      </c>
      <c r="H6" s="53" t="s">
        <v>13</v>
      </c>
      <c r="I6" s="54"/>
    </row>
    <row r="7" spans="2:158" s="11" customFormat="1" ht="10" customHeight="1" x14ac:dyDescent="0.15">
      <c r="D7" s="21"/>
      <c r="E7" s="21"/>
      <c r="H7" s="21"/>
    </row>
    <row r="8" spans="2:158" s="11" customFormat="1" ht="33" customHeight="1" x14ac:dyDescent="0.15">
      <c r="B8" s="62" t="s">
        <v>14</v>
      </c>
      <c r="C8" s="63"/>
      <c r="D8" s="27" t="s">
        <v>15</v>
      </c>
      <c r="E8" s="27" t="s">
        <v>16</v>
      </c>
      <c r="F8" s="27" t="s">
        <v>17</v>
      </c>
      <c r="G8" s="27" t="s">
        <v>18</v>
      </c>
    </row>
    <row r="9" spans="2:158" s="11" customFormat="1" ht="33" customHeight="1" thickBot="1" x14ac:dyDescent="0.2">
      <c r="B9" s="54"/>
      <c r="C9" s="63"/>
      <c r="D9" s="48">
        <v>0.33333333333333331</v>
      </c>
      <c r="E9" s="44">
        <v>9</v>
      </c>
      <c r="F9" s="47">
        <v>20</v>
      </c>
      <c r="G9" s="47">
        <v>30</v>
      </c>
    </row>
    <row r="10" spans="2:158" s="11" customFormat="1" ht="50" customHeight="1" x14ac:dyDescent="0.15">
      <c r="B10" s="66" t="s">
        <v>19</v>
      </c>
      <c r="C10" s="54"/>
      <c r="D10" s="54"/>
      <c r="E10" s="64" t="s">
        <v>20</v>
      </c>
      <c r="F10" s="54"/>
      <c r="G10" s="54"/>
      <c r="H10" s="54"/>
      <c r="I10" s="54"/>
    </row>
    <row r="11" spans="2:158" s="11" customFormat="1" ht="33" customHeight="1" x14ac:dyDescent="0.15">
      <c r="B11" s="67"/>
      <c r="C11" s="67"/>
      <c r="D11" s="67"/>
      <c r="G11" s="55" t="s">
        <v>21</v>
      </c>
      <c r="H11" s="56"/>
      <c r="I11" s="57"/>
    </row>
    <row r="12" spans="2:158" s="11" customFormat="1" ht="33" customHeight="1" x14ac:dyDescent="0.15">
      <c r="B12" s="17" t="s">
        <v>22</v>
      </c>
      <c r="C12" s="17" t="s">
        <v>8</v>
      </c>
      <c r="D12" s="28" t="s">
        <v>15</v>
      </c>
      <c r="E12" s="28" t="s">
        <v>23</v>
      </c>
      <c r="F12" s="28" t="s">
        <v>24</v>
      </c>
      <c r="G12" s="29" t="s">
        <v>25</v>
      </c>
      <c r="H12" s="29" t="s">
        <v>26</v>
      </c>
      <c r="I12" s="29" t="s">
        <v>27</v>
      </c>
    </row>
    <row r="13" spans="2:158" s="11" customFormat="1" ht="20" customHeight="1" x14ac:dyDescent="0.15">
      <c r="B13" s="49">
        <f>DATE($D$6,MATCH($E$6,データ!$D$3:$D$14,0),残業計算機!$F$6)</f>
        <v>45809</v>
      </c>
      <c r="C13" s="49">
        <f>DATE($D$6,MATCH($E$6,データ!$D$3:$D$14,0),残業計算機!$F$6)</f>
        <v>45809</v>
      </c>
      <c r="D13" s="32"/>
      <c r="E13" s="32"/>
      <c r="F13" s="24"/>
      <c r="G13" s="50" t="str">
        <f t="shared" ref="G13:G43" si="0">IFERROR(IF(AND(D13&lt;&gt;"",E13&lt;&gt;""),IF(D13&gt;$D$9+TIME($E$9,($E$9-INT($E$9))*60,0),0,IF(E13&gt;$D$9+TIME($E$9,($E$9-INT($E$9))*60,0),MIN(TIME($E$9,($E$9-INT($E$9))*60,0),($D$9+TIME($E$9,($E$9-INT($E$9))*60,0)-D13)),MIN(IF((E13-$D$9)&lt;0,0,(E13-$D$9)),(E13-D13))))*24,"")-F13,"")</f>
        <v/>
      </c>
      <c r="H13" s="50" t="str">
        <f t="shared" ref="H13:H43" si="1">IF(AND(D13&lt;&gt;"",E13&lt;&gt;""),((IF(D13&lt;$D$9,MIN($D$9-D13,E13-D13),0)+IF(E13&gt;$D$9+TIME($E$9,($E$9-INT($E$9))*60,0),MIN((E13-$D$9-TIME($E$9,($E$9-INT($E$9))*60,0)),(E13-D13)),0))*24),"")</f>
        <v/>
      </c>
      <c r="I13" s="30" t="str">
        <f>IFERROR(G13*IF(AND(ISNUMBER(SEARCH(TEXT(B13,"ddd"),$G$6)),データ!$J$3),$G$9,$F$9)+H13*$G$9,"")</f>
        <v/>
      </c>
      <c r="J13" s="22"/>
    </row>
    <row r="14" spans="2:158" s="11" customFormat="1" ht="20" customHeight="1" x14ac:dyDescent="0.15">
      <c r="B14" s="34">
        <f t="shared" ref="B14:B43" si="2">B13+1</f>
        <v>45810</v>
      </c>
      <c r="C14" s="35">
        <f t="shared" ref="C14:C43" si="3">C13+1</f>
        <v>45810</v>
      </c>
      <c r="D14" s="32"/>
      <c r="E14" s="32"/>
      <c r="F14" s="31"/>
      <c r="G14" s="50" t="str">
        <f t="shared" si="0"/>
        <v/>
      </c>
      <c r="H14" s="50" t="str">
        <f t="shared" si="1"/>
        <v/>
      </c>
      <c r="I14" s="30" t="str">
        <f>IFERROR(G14*IF(AND(ISNUMBER(SEARCH(TEXT(B14,"ddd"),$G$6)),データ!$J$3),$G$9,$F$9)+H14*$G$9,"")</f>
        <v/>
      </c>
    </row>
    <row r="15" spans="2:158" s="11" customFormat="1" ht="20" customHeight="1" x14ac:dyDescent="0.15">
      <c r="B15" s="34">
        <f t="shared" si="2"/>
        <v>45811</v>
      </c>
      <c r="C15" s="35">
        <f t="shared" si="3"/>
        <v>45811</v>
      </c>
      <c r="D15" s="32"/>
      <c r="E15" s="32"/>
      <c r="F15" s="31"/>
      <c r="G15" s="50" t="str">
        <f t="shared" si="0"/>
        <v/>
      </c>
      <c r="H15" s="50" t="str">
        <f t="shared" si="1"/>
        <v/>
      </c>
      <c r="I15" s="30" t="str">
        <f>IFERROR(G15*IF(AND(ISNUMBER(SEARCH(TEXT(B15,"ddd"),$G$6)),データ!$J$3),$G$9,$F$9)+H15*$G$9,"")</f>
        <v/>
      </c>
    </row>
    <row r="16" spans="2:158" s="11" customFormat="1" ht="20" customHeight="1" x14ac:dyDescent="0.15">
      <c r="B16" s="34">
        <f t="shared" si="2"/>
        <v>45812</v>
      </c>
      <c r="C16" s="35">
        <f t="shared" si="3"/>
        <v>45812</v>
      </c>
      <c r="D16" s="32"/>
      <c r="E16" s="32"/>
      <c r="F16" s="31"/>
      <c r="G16" s="50" t="str">
        <f t="shared" si="0"/>
        <v/>
      </c>
      <c r="H16" s="50" t="str">
        <f t="shared" si="1"/>
        <v/>
      </c>
      <c r="I16" s="30" t="str">
        <f>IFERROR(G16*IF(AND(ISNUMBER(SEARCH(TEXT(B16,"ddd"),$G$6)),データ!$J$3),$G$9,$F$9)+H16*$G$9,"")</f>
        <v/>
      </c>
    </row>
    <row r="17" spans="2:9" s="11" customFormat="1" ht="20" customHeight="1" x14ac:dyDescent="0.15">
      <c r="B17" s="34">
        <f t="shared" si="2"/>
        <v>45813</v>
      </c>
      <c r="C17" s="35">
        <f t="shared" si="3"/>
        <v>45813</v>
      </c>
      <c r="D17" s="32"/>
      <c r="E17" s="32"/>
      <c r="F17" s="31"/>
      <c r="G17" s="50" t="str">
        <f t="shared" si="0"/>
        <v/>
      </c>
      <c r="H17" s="50" t="str">
        <f t="shared" si="1"/>
        <v/>
      </c>
      <c r="I17" s="30" t="str">
        <f>IFERROR(G17*IF(AND(ISNUMBER(SEARCH(TEXT(B17,"ddd"),$G$6)),データ!$J$3),$G$9,$F$9)+H17*$G$9,"")</f>
        <v/>
      </c>
    </row>
    <row r="18" spans="2:9" s="11" customFormat="1" ht="20" customHeight="1" x14ac:dyDescent="0.15">
      <c r="B18" s="34">
        <f t="shared" si="2"/>
        <v>45814</v>
      </c>
      <c r="C18" s="35">
        <f t="shared" si="3"/>
        <v>45814</v>
      </c>
      <c r="D18" s="32"/>
      <c r="E18" s="32"/>
      <c r="F18" s="31"/>
      <c r="G18" s="50" t="str">
        <f t="shared" si="0"/>
        <v/>
      </c>
      <c r="H18" s="50" t="str">
        <f t="shared" si="1"/>
        <v/>
      </c>
      <c r="I18" s="30" t="str">
        <f>IFERROR(G18*IF(AND(ISNUMBER(SEARCH(TEXT(B18,"ddd"),$G$6)),データ!$J$3),$G$9,$F$9)+H18*$G$9,"")</f>
        <v/>
      </c>
    </row>
    <row r="19" spans="2:9" s="11" customFormat="1" ht="20" customHeight="1" x14ac:dyDescent="0.15">
      <c r="B19" s="34">
        <f t="shared" si="2"/>
        <v>45815</v>
      </c>
      <c r="C19" s="35">
        <f t="shared" si="3"/>
        <v>45815</v>
      </c>
      <c r="D19" s="32"/>
      <c r="E19" s="32"/>
      <c r="F19" s="31"/>
      <c r="G19" s="50" t="str">
        <f t="shared" si="0"/>
        <v/>
      </c>
      <c r="H19" s="50" t="str">
        <f t="shared" si="1"/>
        <v/>
      </c>
      <c r="I19" s="30" t="str">
        <f>IFERROR(G19*IF(AND(ISNUMBER(SEARCH(TEXT(B19,"ddd"),$G$6)),データ!$J$3),$G$9,$F$9)+H19*$G$9,"")</f>
        <v/>
      </c>
    </row>
    <row r="20" spans="2:9" s="11" customFormat="1" ht="20" customHeight="1" x14ac:dyDescent="0.15">
      <c r="B20" s="34">
        <f t="shared" si="2"/>
        <v>45816</v>
      </c>
      <c r="C20" s="35">
        <f t="shared" si="3"/>
        <v>45816</v>
      </c>
      <c r="D20" s="32"/>
      <c r="E20" s="32"/>
      <c r="F20" s="31"/>
      <c r="G20" s="50" t="str">
        <f t="shared" si="0"/>
        <v/>
      </c>
      <c r="H20" s="50" t="str">
        <f t="shared" si="1"/>
        <v/>
      </c>
      <c r="I20" s="30" t="str">
        <f>IFERROR(G20*IF(AND(ISNUMBER(SEARCH(TEXT(B20,"ddd"),$G$6)),データ!$J$3),$G$9,$F$9)+H20*$G$9,"")</f>
        <v/>
      </c>
    </row>
    <row r="21" spans="2:9" s="11" customFormat="1" ht="20" customHeight="1" x14ac:dyDescent="0.15">
      <c r="B21" s="34">
        <f t="shared" si="2"/>
        <v>45817</v>
      </c>
      <c r="C21" s="35">
        <f t="shared" si="3"/>
        <v>45817</v>
      </c>
      <c r="D21" s="32"/>
      <c r="E21" s="32"/>
      <c r="F21" s="31"/>
      <c r="G21" s="50" t="str">
        <f t="shared" si="0"/>
        <v/>
      </c>
      <c r="H21" s="50" t="str">
        <f t="shared" si="1"/>
        <v/>
      </c>
      <c r="I21" s="30" t="str">
        <f>IFERROR(G21*IF(AND(ISNUMBER(SEARCH(TEXT(B21,"ddd"),$G$6)),データ!$J$3),$G$9,$F$9)+H21*$G$9,"")</f>
        <v/>
      </c>
    </row>
    <row r="22" spans="2:9" s="11" customFormat="1" ht="20" customHeight="1" x14ac:dyDescent="0.15">
      <c r="B22" s="34">
        <f t="shared" si="2"/>
        <v>45818</v>
      </c>
      <c r="C22" s="35">
        <f t="shared" si="3"/>
        <v>45818</v>
      </c>
      <c r="D22" s="32"/>
      <c r="E22" s="32"/>
      <c r="F22" s="31"/>
      <c r="G22" s="50" t="str">
        <f t="shared" si="0"/>
        <v/>
      </c>
      <c r="H22" s="50" t="str">
        <f t="shared" si="1"/>
        <v/>
      </c>
      <c r="I22" s="30" t="str">
        <f>IFERROR(G22*IF(AND(ISNUMBER(SEARCH(TEXT(B22,"ddd"),$G$6)),データ!$J$3),$G$9,$F$9)+H22*$G$9,"")</f>
        <v/>
      </c>
    </row>
    <row r="23" spans="2:9" s="11" customFormat="1" ht="20" customHeight="1" x14ac:dyDescent="0.15">
      <c r="B23" s="34">
        <f t="shared" si="2"/>
        <v>45819</v>
      </c>
      <c r="C23" s="35">
        <f t="shared" si="3"/>
        <v>45819</v>
      </c>
      <c r="D23" s="32"/>
      <c r="E23" s="32"/>
      <c r="F23" s="31"/>
      <c r="G23" s="50" t="str">
        <f t="shared" si="0"/>
        <v/>
      </c>
      <c r="H23" s="50" t="str">
        <f t="shared" si="1"/>
        <v/>
      </c>
      <c r="I23" s="30" t="str">
        <f>IFERROR(G23*IF(AND(ISNUMBER(SEARCH(TEXT(B23,"ddd"),$G$6)),データ!$J$3),$G$9,$F$9)+H23*$G$9,"")</f>
        <v/>
      </c>
    </row>
    <row r="24" spans="2:9" s="11" customFormat="1" ht="20" customHeight="1" x14ac:dyDescent="0.15">
      <c r="B24" s="34">
        <f t="shared" si="2"/>
        <v>45820</v>
      </c>
      <c r="C24" s="35">
        <f t="shared" si="3"/>
        <v>45820</v>
      </c>
      <c r="D24" s="32"/>
      <c r="E24" s="32"/>
      <c r="F24" s="31"/>
      <c r="G24" s="50" t="str">
        <f t="shared" si="0"/>
        <v/>
      </c>
      <c r="H24" s="50" t="str">
        <f t="shared" si="1"/>
        <v/>
      </c>
      <c r="I24" s="30" t="str">
        <f>IFERROR(G24*IF(AND(ISNUMBER(SEARCH(TEXT(B24,"ddd"),$G$6)),データ!$J$3),$G$9,$F$9)+H24*$G$9,"")</f>
        <v/>
      </c>
    </row>
    <row r="25" spans="2:9" s="11" customFormat="1" ht="20" customHeight="1" x14ac:dyDescent="0.15">
      <c r="B25" s="34">
        <f t="shared" si="2"/>
        <v>45821</v>
      </c>
      <c r="C25" s="35">
        <f t="shared" si="3"/>
        <v>45821</v>
      </c>
      <c r="D25" s="32"/>
      <c r="E25" s="32"/>
      <c r="F25" s="31"/>
      <c r="G25" s="50" t="str">
        <f t="shared" si="0"/>
        <v/>
      </c>
      <c r="H25" s="50" t="str">
        <f t="shared" si="1"/>
        <v/>
      </c>
      <c r="I25" s="30" t="str">
        <f>IFERROR(G25*IF(AND(ISNUMBER(SEARCH(TEXT(B25,"ddd"),$G$6)),データ!$J$3),$G$9,$F$9)+H25*$G$9,"")</f>
        <v/>
      </c>
    </row>
    <row r="26" spans="2:9" s="11" customFormat="1" ht="20" customHeight="1" x14ac:dyDescent="0.15">
      <c r="B26" s="34">
        <f t="shared" si="2"/>
        <v>45822</v>
      </c>
      <c r="C26" s="35">
        <f t="shared" si="3"/>
        <v>45822</v>
      </c>
      <c r="D26" s="32"/>
      <c r="E26" s="32"/>
      <c r="F26" s="31"/>
      <c r="G26" s="50" t="str">
        <f t="shared" si="0"/>
        <v/>
      </c>
      <c r="H26" s="50" t="str">
        <f t="shared" si="1"/>
        <v/>
      </c>
      <c r="I26" s="30" t="str">
        <f>IFERROR(G26*IF(AND(ISNUMBER(SEARCH(TEXT(B26,"ddd"),$G$6)),データ!$J$3),$G$9,$F$9)+H26*$G$9,"")</f>
        <v/>
      </c>
    </row>
    <row r="27" spans="2:9" s="11" customFormat="1" ht="20" customHeight="1" x14ac:dyDescent="0.15">
      <c r="B27" s="34">
        <f t="shared" si="2"/>
        <v>45823</v>
      </c>
      <c r="C27" s="35">
        <f t="shared" si="3"/>
        <v>45823</v>
      </c>
      <c r="D27" s="32"/>
      <c r="E27" s="32"/>
      <c r="F27" s="31"/>
      <c r="G27" s="50" t="str">
        <f t="shared" si="0"/>
        <v/>
      </c>
      <c r="H27" s="50" t="str">
        <f t="shared" si="1"/>
        <v/>
      </c>
      <c r="I27" s="30" t="str">
        <f>IFERROR(G27*IF(AND(ISNUMBER(SEARCH(TEXT(B27,"ddd"),$G$6)),データ!$J$3),$G$9,$F$9)+H27*$G$9,"")</f>
        <v/>
      </c>
    </row>
    <row r="28" spans="2:9" s="11" customFormat="1" ht="20" customHeight="1" x14ac:dyDescent="0.15">
      <c r="B28" s="34">
        <f t="shared" si="2"/>
        <v>45824</v>
      </c>
      <c r="C28" s="35">
        <f t="shared" si="3"/>
        <v>45824</v>
      </c>
      <c r="D28" s="32"/>
      <c r="E28" s="32"/>
      <c r="F28" s="31"/>
      <c r="G28" s="50" t="str">
        <f t="shared" si="0"/>
        <v/>
      </c>
      <c r="H28" s="50" t="str">
        <f t="shared" si="1"/>
        <v/>
      </c>
      <c r="I28" s="30" t="str">
        <f>IFERROR(G28*IF(AND(ISNUMBER(SEARCH(TEXT(B28,"ddd"),$G$6)),データ!$J$3),$G$9,$F$9)+H28*$G$9,"")</f>
        <v/>
      </c>
    </row>
    <row r="29" spans="2:9" s="11" customFormat="1" ht="20" customHeight="1" x14ac:dyDescent="0.15">
      <c r="B29" s="34">
        <f t="shared" si="2"/>
        <v>45825</v>
      </c>
      <c r="C29" s="35">
        <f t="shared" si="3"/>
        <v>45825</v>
      </c>
      <c r="D29" s="32"/>
      <c r="E29" s="32"/>
      <c r="F29" s="31"/>
      <c r="G29" s="50" t="str">
        <f t="shared" si="0"/>
        <v/>
      </c>
      <c r="H29" s="50" t="str">
        <f t="shared" si="1"/>
        <v/>
      </c>
      <c r="I29" s="30" t="str">
        <f>IFERROR(G29*IF(AND(ISNUMBER(SEARCH(TEXT(B29,"ddd"),$G$6)),データ!$J$3),$G$9,$F$9)+H29*$G$9,"")</f>
        <v/>
      </c>
    </row>
    <row r="30" spans="2:9" s="11" customFormat="1" ht="20" customHeight="1" x14ac:dyDescent="0.15">
      <c r="B30" s="34">
        <f t="shared" si="2"/>
        <v>45826</v>
      </c>
      <c r="C30" s="35">
        <f t="shared" si="3"/>
        <v>45826</v>
      </c>
      <c r="D30" s="32"/>
      <c r="E30" s="32"/>
      <c r="F30" s="31"/>
      <c r="G30" s="50" t="str">
        <f t="shared" si="0"/>
        <v/>
      </c>
      <c r="H30" s="50" t="str">
        <f t="shared" si="1"/>
        <v/>
      </c>
      <c r="I30" s="30" t="str">
        <f>IFERROR(G30*IF(AND(ISNUMBER(SEARCH(TEXT(B30,"ddd"),$G$6)),データ!$J$3),$G$9,$F$9)+H30*$G$9,"")</f>
        <v/>
      </c>
    </row>
    <row r="31" spans="2:9" s="11" customFormat="1" ht="20" customHeight="1" x14ac:dyDescent="0.15">
      <c r="B31" s="34">
        <f t="shared" si="2"/>
        <v>45827</v>
      </c>
      <c r="C31" s="35">
        <f t="shared" si="3"/>
        <v>45827</v>
      </c>
      <c r="D31" s="32"/>
      <c r="E31" s="32"/>
      <c r="F31" s="31"/>
      <c r="G31" s="50" t="str">
        <f t="shared" si="0"/>
        <v/>
      </c>
      <c r="H31" s="50" t="str">
        <f t="shared" si="1"/>
        <v/>
      </c>
      <c r="I31" s="30" t="str">
        <f>IFERROR(G31*IF(AND(ISNUMBER(SEARCH(TEXT(B31,"ddd"),$G$6)),データ!$J$3),$G$9,$F$9)+H31*$G$9,"")</f>
        <v/>
      </c>
    </row>
    <row r="32" spans="2:9" s="11" customFormat="1" ht="20" customHeight="1" x14ac:dyDescent="0.15">
      <c r="B32" s="34">
        <f t="shared" si="2"/>
        <v>45828</v>
      </c>
      <c r="C32" s="35">
        <f t="shared" si="3"/>
        <v>45828</v>
      </c>
      <c r="D32" s="32"/>
      <c r="E32" s="32"/>
      <c r="F32" s="31"/>
      <c r="G32" s="50" t="str">
        <f t="shared" si="0"/>
        <v/>
      </c>
      <c r="H32" s="50" t="str">
        <f t="shared" si="1"/>
        <v/>
      </c>
      <c r="I32" s="30" t="str">
        <f>IFERROR(G32*IF(AND(ISNUMBER(SEARCH(TEXT(B32,"ddd"),$G$6)),データ!$J$3),$G$9,$F$9)+H32*$G$9,"")</f>
        <v/>
      </c>
    </row>
    <row r="33" spans="2:9" s="11" customFormat="1" ht="20" customHeight="1" x14ac:dyDescent="0.15">
      <c r="B33" s="34">
        <f t="shared" si="2"/>
        <v>45829</v>
      </c>
      <c r="C33" s="35">
        <f t="shared" si="3"/>
        <v>45829</v>
      </c>
      <c r="D33" s="32"/>
      <c r="E33" s="32"/>
      <c r="F33" s="31"/>
      <c r="G33" s="50" t="str">
        <f t="shared" si="0"/>
        <v/>
      </c>
      <c r="H33" s="50" t="str">
        <f t="shared" si="1"/>
        <v/>
      </c>
      <c r="I33" s="30" t="str">
        <f>IFERROR(G33*IF(AND(ISNUMBER(SEARCH(TEXT(B33,"ddd"),$G$6)),データ!$J$3),$G$9,$F$9)+H33*$G$9,"")</f>
        <v/>
      </c>
    </row>
    <row r="34" spans="2:9" s="11" customFormat="1" ht="20" customHeight="1" x14ac:dyDescent="0.15">
      <c r="B34" s="34">
        <f t="shared" si="2"/>
        <v>45830</v>
      </c>
      <c r="C34" s="35">
        <f t="shared" si="3"/>
        <v>45830</v>
      </c>
      <c r="D34" s="32"/>
      <c r="E34" s="32"/>
      <c r="F34" s="31"/>
      <c r="G34" s="50" t="str">
        <f t="shared" si="0"/>
        <v/>
      </c>
      <c r="H34" s="50" t="str">
        <f t="shared" si="1"/>
        <v/>
      </c>
      <c r="I34" s="30" t="str">
        <f>IFERROR(G34*IF(AND(ISNUMBER(SEARCH(TEXT(B34,"ddd"),$G$6)),データ!$J$3),$G$9,$F$9)+H34*$G$9,"")</f>
        <v/>
      </c>
    </row>
    <row r="35" spans="2:9" s="11" customFormat="1" ht="20" customHeight="1" x14ac:dyDescent="0.15">
      <c r="B35" s="34">
        <f t="shared" si="2"/>
        <v>45831</v>
      </c>
      <c r="C35" s="35">
        <f t="shared" si="3"/>
        <v>45831</v>
      </c>
      <c r="D35" s="32"/>
      <c r="E35" s="32"/>
      <c r="F35" s="31"/>
      <c r="G35" s="50" t="str">
        <f t="shared" si="0"/>
        <v/>
      </c>
      <c r="H35" s="50" t="str">
        <f t="shared" si="1"/>
        <v/>
      </c>
      <c r="I35" s="30" t="str">
        <f>IFERROR(G35*IF(AND(ISNUMBER(SEARCH(TEXT(B35,"ddd"),$G$6)),データ!$J$3),$G$9,$F$9)+H35*$G$9,"")</f>
        <v/>
      </c>
    </row>
    <row r="36" spans="2:9" s="11" customFormat="1" ht="20" customHeight="1" x14ac:dyDescent="0.15">
      <c r="B36" s="34">
        <f t="shared" si="2"/>
        <v>45832</v>
      </c>
      <c r="C36" s="35">
        <f t="shared" si="3"/>
        <v>45832</v>
      </c>
      <c r="D36" s="32"/>
      <c r="E36" s="32"/>
      <c r="F36" s="31"/>
      <c r="G36" s="50" t="str">
        <f t="shared" si="0"/>
        <v/>
      </c>
      <c r="H36" s="50" t="str">
        <f t="shared" si="1"/>
        <v/>
      </c>
      <c r="I36" s="30" t="str">
        <f>IFERROR(G36*IF(AND(ISNUMBER(SEARCH(TEXT(B36,"ddd"),$G$6)),データ!$J$3),$G$9,$F$9)+H36*$G$9,"")</f>
        <v/>
      </c>
    </row>
    <row r="37" spans="2:9" s="11" customFormat="1" ht="20" customHeight="1" x14ac:dyDescent="0.15">
      <c r="B37" s="34">
        <f t="shared" si="2"/>
        <v>45833</v>
      </c>
      <c r="C37" s="35">
        <f t="shared" si="3"/>
        <v>45833</v>
      </c>
      <c r="D37" s="32"/>
      <c r="E37" s="32"/>
      <c r="F37" s="31"/>
      <c r="G37" s="50" t="str">
        <f t="shared" si="0"/>
        <v/>
      </c>
      <c r="H37" s="50" t="str">
        <f t="shared" si="1"/>
        <v/>
      </c>
      <c r="I37" s="30" t="str">
        <f>IFERROR(G37*IF(AND(ISNUMBER(SEARCH(TEXT(B37,"ddd"),$G$6)),データ!$J$3),$G$9,$F$9)+H37*$G$9,"")</f>
        <v/>
      </c>
    </row>
    <row r="38" spans="2:9" s="11" customFormat="1" ht="20" customHeight="1" x14ac:dyDescent="0.15">
      <c r="B38" s="34">
        <f t="shared" si="2"/>
        <v>45834</v>
      </c>
      <c r="C38" s="35">
        <f t="shared" si="3"/>
        <v>45834</v>
      </c>
      <c r="D38" s="32"/>
      <c r="E38" s="32"/>
      <c r="F38" s="31"/>
      <c r="G38" s="50" t="str">
        <f t="shared" si="0"/>
        <v/>
      </c>
      <c r="H38" s="50" t="str">
        <f t="shared" si="1"/>
        <v/>
      </c>
      <c r="I38" s="30" t="str">
        <f>IFERROR(G38*IF(AND(ISNUMBER(SEARCH(TEXT(B38,"ddd"),$G$6)),データ!$J$3),$G$9,$F$9)+H38*$G$9,"")</f>
        <v/>
      </c>
    </row>
    <row r="39" spans="2:9" s="11" customFormat="1" ht="20" customHeight="1" x14ac:dyDescent="0.15">
      <c r="B39" s="34">
        <f t="shared" si="2"/>
        <v>45835</v>
      </c>
      <c r="C39" s="35">
        <f t="shared" si="3"/>
        <v>45835</v>
      </c>
      <c r="D39" s="32"/>
      <c r="E39" s="32"/>
      <c r="F39" s="31"/>
      <c r="G39" s="50" t="str">
        <f t="shared" si="0"/>
        <v/>
      </c>
      <c r="H39" s="50" t="str">
        <f t="shared" si="1"/>
        <v/>
      </c>
      <c r="I39" s="30" t="str">
        <f>IFERROR(G39*IF(AND(ISNUMBER(SEARCH(TEXT(B39,"ddd"),$G$6)),データ!$J$3),$G$9,$F$9)+H39*$G$9,"")</f>
        <v/>
      </c>
    </row>
    <row r="40" spans="2:9" s="11" customFormat="1" ht="20" customHeight="1" x14ac:dyDescent="0.15">
      <c r="B40" s="34">
        <f t="shared" si="2"/>
        <v>45836</v>
      </c>
      <c r="C40" s="35">
        <f t="shared" si="3"/>
        <v>45836</v>
      </c>
      <c r="D40" s="32"/>
      <c r="E40" s="32"/>
      <c r="F40" s="31"/>
      <c r="G40" s="50" t="str">
        <f t="shared" si="0"/>
        <v/>
      </c>
      <c r="H40" s="50" t="str">
        <f t="shared" si="1"/>
        <v/>
      </c>
      <c r="I40" s="30" t="str">
        <f>IFERROR(G40*IF(AND(ISNUMBER(SEARCH(TEXT(B40,"ddd"),$G$6)),データ!$J$3),$G$9,$F$9)+H40*$G$9,"")</f>
        <v/>
      </c>
    </row>
    <row r="41" spans="2:9" s="11" customFormat="1" ht="20" customHeight="1" x14ac:dyDescent="0.15">
      <c r="B41" s="34">
        <f t="shared" si="2"/>
        <v>45837</v>
      </c>
      <c r="C41" s="35">
        <f t="shared" si="3"/>
        <v>45837</v>
      </c>
      <c r="D41" s="32"/>
      <c r="E41" s="32"/>
      <c r="F41" s="31"/>
      <c r="G41" s="50" t="str">
        <f t="shared" si="0"/>
        <v/>
      </c>
      <c r="H41" s="50" t="str">
        <f t="shared" si="1"/>
        <v/>
      </c>
      <c r="I41" s="30" t="str">
        <f>IFERROR(G41*IF(AND(ISNUMBER(SEARCH(TEXT(B41,"ddd"),$G$6)),データ!$J$3),$G$9,$F$9)+H41*$G$9,"")</f>
        <v/>
      </c>
    </row>
    <row r="42" spans="2:9" s="11" customFormat="1" ht="20" customHeight="1" x14ac:dyDescent="0.15">
      <c r="B42" s="34">
        <f t="shared" si="2"/>
        <v>45838</v>
      </c>
      <c r="C42" s="35">
        <f t="shared" si="3"/>
        <v>45838</v>
      </c>
      <c r="D42" s="32"/>
      <c r="E42" s="32"/>
      <c r="F42" s="31"/>
      <c r="G42" s="50" t="str">
        <f t="shared" si="0"/>
        <v/>
      </c>
      <c r="H42" s="50" t="str">
        <f t="shared" si="1"/>
        <v/>
      </c>
      <c r="I42" s="30" t="str">
        <f>IFERROR(G42*IF(AND(ISNUMBER(SEARCH(TEXT(B42,"ddd"),$G$6)),データ!$J$3),$G$9,$F$9)+H42*$G$9,"")</f>
        <v/>
      </c>
    </row>
    <row r="43" spans="2:9" s="11" customFormat="1" ht="20" customHeight="1" thickBot="1" x14ac:dyDescent="0.2">
      <c r="B43" s="37">
        <f t="shared" si="2"/>
        <v>45839</v>
      </c>
      <c r="C43" s="38">
        <f t="shared" si="3"/>
        <v>45839</v>
      </c>
      <c r="D43" s="39"/>
      <c r="E43" s="39"/>
      <c r="F43" s="44"/>
      <c r="G43" s="51" t="str">
        <f t="shared" si="0"/>
        <v/>
      </c>
      <c r="H43" s="51" t="str">
        <f t="shared" si="1"/>
        <v/>
      </c>
      <c r="I43" s="40" t="str">
        <f>IFERROR(G43*IF(AND(ISNUMBER(SEARCH(TEXT(B43,"ddd"),$G$6)),データ!$J$3),$G$9,$F$9)+H43*$G$9,"")</f>
        <v/>
      </c>
    </row>
    <row r="44" spans="2:9" s="11" customFormat="1" ht="33" customHeight="1" x14ac:dyDescent="0.15">
      <c r="F44" s="41" t="s">
        <v>24</v>
      </c>
      <c r="G44" s="42" t="s">
        <v>25</v>
      </c>
      <c r="H44" s="42" t="s">
        <v>26</v>
      </c>
      <c r="I44" s="42" t="s">
        <v>27</v>
      </c>
    </row>
    <row r="45" spans="2:9" s="11" customFormat="1" ht="33" customHeight="1" thickBot="1" x14ac:dyDescent="0.2">
      <c r="B45" s="25"/>
      <c r="C45" s="26"/>
      <c r="D45" s="23"/>
      <c r="E45" s="36" t="s">
        <v>28</v>
      </c>
      <c r="F45" s="45">
        <f>SUM(F13:F41)</f>
        <v>0</v>
      </c>
      <c r="G45" s="45">
        <f>SUM(G13:G41)</f>
        <v>0</v>
      </c>
      <c r="H45" s="45">
        <f>SUM(H13:H41)</f>
        <v>0</v>
      </c>
      <c r="I45" s="43">
        <f>SUM(I13:I41)</f>
        <v>0</v>
      </c>
    </row>
    <row r="47" spans="2:9" ht="50" customHeight="1" x14ac:dyDescent="0.15">
      <c r="B47" s="1" t="s">
        <v>29</v>
      </c>
      <c r="C47" s="52"/>
      <c r="D47" s="52"/>
      <c r="E47" s="52"/>
      <c r="F47" s="52"/>
      <c r="G47" s="52"/>
      <c r="H47" s="52"/>
      <c r="I47" s="52"/>
    </row>
  </sheetData>
  <mergeCells count="14">
    <mergeCell ref="B47:I47"/>
    <mergeCell ref="H5:I5"/>
    <mergeCell ref="H6:I6"/>
    <mergeCell ref="G11:I11"/>
    <mergeCell ref="B2:D2"/>
    <mergeCell ref="F2:G2"/>
    <mergeCell ref="H2:I2"/>
    <mergeCell ref="B3:D3"/>
    <mergeCell ref="F3:G3"/>
    <mergeCell ref="H3:I3"/>
    <mergeCell ref="B8:C9"/>
    <mergeCell ref="E10:I10"/>
    <mergeCell ref="B5:C6"/>
    <mergeCell ref="B10:D11"/>
  </mergeCells>
  <conditionalFormatting sqref="B13:I43">
    <cfRule type="expression" dxfId="0" priority="11">
      <formula>ISNUMBER(SEARCH(TEXT($B13,"ddd"),$G$6))</formula>
    </cfRule>
  </conditionalFormatting>
  <dataValidations count="1">
    <dataValidation type="list" showInputMessage="1" showErrorMessage="1" sqref="F6" xr:uid="{00000000-0002-0000-0000-000000000000}">
      <formula1>DateCalc</formula1>
    </dataValidation>
  </dataValidations>
  <hyperlinks>
    <hyperlink ref="B47" r:id="rId1" xr:uid="{00000000-0004-0000-0000-000000000000}"/>
  </hyperlinks>
  <printOptions horizontalCentered="1" verticalCentered="1"/>
  <pageMargins left="0.3" right="0.3" top="0.3" bottom="0.3" header="0" footer="0"/>
  <pageSetup scale="71" orientation="portrait" horizontalDpi="4294967293" verticalDpi="429496729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theme="3" tint="0.39997558519241921"/>
  </sheetPr>
  <dimension ref="B1:FB33"/>
  <sheetViews>
    <sheetView showGridLines="0" workbookViewId="0">
      <selection activeCell="J3" sqref="J3"/>
    </sheetView>
  </sheetViews>
  <sheetFormatPr baseColWidth="10" defaultColWidth="9" defaultRowHeight="13" x14ac:dyDescent="0.15"/>
  <cols>
    <col min="1" max="1" width="3.33203125" style="9" customWidth="1"/>
    <col min="2" max="2" width="10.83203125" style="10" customWidth="1"/>
    <col min="3" max="3" width="3.33203125" style="9" customWidth="1"/>
    <col min="4" max="4" width="15.83203125" style="9" customWidth="1"/>
    <col min="5" max="5" width="3.33203125" style="9" customWidth="1"/>
    <col min="6" max="6" width="10.83203125" style="9" customWidth="1"/>
    <col min="7" max="7" width="3.33203125" style="9" customWidth="1"/>
    <col min="8" max="8" width="15.83203125" style="10" customWidth="1"/>
    <col min="9" max="9" width="3.33203125" style="9" customWidth="1"/>
    <col min="10" max="10" width="25.83203125" style="9" customWidth="1"/>
    <col min="11" max="11" width="3.33203125" style="9" customWidth="1"/>
    <col min="12" max="12" width="9" style="9" customWidth="1"/>
    <col min="13" max="16384" width="9" style="9"/>
  </cols>
  <sheetData>
    <row r="1" spans="2:158" s="8" customFormat="1" ht="45" customHeight="1" x14ac:dyDescent="0.15">
      <c r="B1" s="4" t="s">
        <v>30</v>
      </c>
      <c r="C1" s="5"/>
      <c r="D1" s="6"/>
      <c r="E1" s="6"/>
      <c r="F1" s="7"/>
      <c r="G1" s="7"/>
      <c r="H1" s="6"/>
      <c r="I1" s="7"/>
      <c r="J1" s="7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</row>
    <row r="2" spans="2:158" s="11" customFormat="1" ht="20" customHeight="1" x14ac:dyDescent="0.15">
      <c r="B2" s="17" t="s">
        <v>6</v>
      </c>
      <c r="D2" s="17" t="s">
        <v>7</v>
      </c>
      <c r="F2" s="17" t="s">
        <v>22</v>
      </c>
      <c r="H2" s="17" t="s">
        <v>9</v>
      </c>
      <c r="J2" s="17" t="s">
        <v>31</v>
      </c>
    </row>
    <row r="3" spans="2:158" s="11" customFormat="1" ht="20" customHeight="1" x14ac:dyDescent="0.15">
      <c r="B3" s="12">
        <v>2019</v>
      </c>
      <c r="D3" s="15" t="s">
        <v>32</v>
      </c>
      <c r="F3" s="12">
        <v>1</v>
      </c>
      <c r="H3" s="16" t="s">
        <v>33</v>
      </c>
      <c r="J3" s="12" t="b">
        <v>1</v>
      </c>
    </row>
    <row r="4" spans="2:158" s="11" customFormat="1" ht="20" customHeight="1" x14ac:dyDescent="0.15">
      <c r="B4" s="12">
        <v>2020</v>
      </c>
      <c r="D4" s="15" t="s">
        <v>34</v>
      </c>
      <c r="F4" s="12">
        <v>2</v>
      </c>
      <c r="H4" s="16" t="s">
        <v>12</v>
      </c>
    </row>
    <row r="5" spans="2:158" s="11" customFormat="1" ht="20" customHeight="1" x14ac:dyDescent="0.15">
      <c r="B5" s="12">
        <v>2021</v>
      </c>
      <c r="D5" s="15" t="s">
        <v>35</v>
      </c>
      <c r="F5" s="12">
        <v>3</v>
      </c>
      <c r="H5" s="16" t="s">
        <v>36</v>
      </c>
    </row>
    <row r="6" spans="2:158" s="11" customFormat="1" ht="20" customHeight="1" x14ac:dyDescent="0.15">
      <c r="B6" s="12">
        <v>2022</v>
      </c>
      <c r="D6" s="15" t="s">
        <v>37</v>
      </c>
      <c r="F6" s="12">
        <v>4</v>
      </c>
      <c r="H6" s="16" t="s">
        <v>38</v>
      </c>
    </row>
    <row r="7" spans="2:158" s="11" customFormat="1" ht="20" customHeight="1" x14ac:dyDescent="0.15">
      <c r="B7" s="12">
        <v>2023</v>
      </c>
      <c r="D7" s="15" t="s">
        <v>39</v>
      </c>
      <c r="F7" s="12">
        <v>5</v>
      </c>
      <c r="H7" s="16" t="s">
        <v>40</v>
      </c>
    </row>
    <row r="8" spans="2:158" s="11" customFormat="1" ht="20" customHeight="1" x14ac:dyDescent="0.15">
      <c r="B8" s="12">
        <v>2024</v>
      </c>
      <c r="D8" s="15" t="s">
        <v>11</v>
      </c>
      <c r="F8" s="12">
        <v>6</v>
      </c>
      <c r="H8" s="16" t="s">
        <v>41</v>
      </c>
    </row>
    <row r="9" spans="2:158" s="11" customFormat="1" ht="20" customHeight="1" x14ac:dyDescent="0.15">
      <c r="B9" s="12">
        <v>2025</v>
      </c>
      <c r="D9" s="15" t="s">
        <v>42</v>
      </c>
      <c r="F9" s="12">
        <v>7</v>
      </c>
      <c r="H9" s="16" t="s">
        <v>43</v>
      </c>
    </row>
    <row r="10" spans="2:158" s="11" customFormat="1" ht="20" customHeight="1" x14ac:dyDescent="0.15">
      <c r="B10" s="12">
        <v>2026</v>
      </c>
      <c r="D10" s="15" t="s">
        <v>44</v>
      </c>
      <c r="F10" s="12">
        <v>8</v>
      </c>
      <c r="H10" s="16" t="s">
        <v>45</v>
      </c>
    </row>
    <row r="11" spans="2:158" s="11" customFormat="1" ht="20" customHeight="1" x14ac:dyDescent="0.15">
      <c r="B11" s="12">
        <v>2027</v>
      </c>
      <c r="D11" s="15" t="s">
        <v>46</v>
      </c>
      <c r="F11" s="12">
        <v>9</v>
      </c>
      <c r="H11" s="16" t="s">
        <v>47</v>
      </c>
    </row>
    <row r="12" spans="2:158" s="11" customFormat="1" ht="20" customHeight="1" x14ac:dyDescent="0.15">
      <c r="B12" s="12">
        <v>2028</v>
      </c>
      <c r="D12" s="15" t="s">
        <v>48</v>
      </c>
      <c r="F12" s="12">
        <v>10</v>
      </c>
      <c r="H12" s="16" t="s">
        <v>49</v>
      </c>
    </row>
    <row r="13" spans="2:158" s="11" customFormat="1" ht="20" customHeight="1" x14ac:dyDescent="0.15">
      <c r="B13" s="12">
        <v>2029</v>
      </c>
      <c r="D13" s="15" t="s">
        <v>50</v>
      </c>
      <c r="F13" s="12">
        <v>11</v>
      </c>
      <c r="H13" s="16" t="s">
        <v>51</v>
      </c>
    </row>
    <row r="14" spans="2:158" s="11" customFormat="1" ht="20" customHeight="1" x14ac:dyDescent="0.15">
      <c r="B14" s="12">
        <v>2030</v>
      </c>
      <c r="D14" s="15" t="s">
        <v>52</v>
      </c>
      <c r="F14" s="12">
        <v>12</v>
      </c>
      <c r="H14" s="16" t="s">
        <v>53</v>
      </c>
    </row>
    <row r="15" spans="2:158" s="11" customFormat="1" ht="20" customHeight="1" x14ac:dyDescent="0.15">
      <c r="B15" s="13"/>
      <c r="F15" s="12">
        <v>13</v>
      </c>
      <c r="H15" s="16" t="s">
        <v>54</v>
      </c>
    </row>
    <row r="16" spans="2:158" s="11" customFormat="1" ht="20" customHeight="1" x14ac:dyDescent="0.15">
      <c r="B16" s="13"/>
      <c r="F16" s="12">
        <v>14</v>
      </c>
      <c r="H16" s="16" t="s">
        <v>55</v>
      </c>
    </row>
    <row r="17" spans="2:8" s="11" customFormat="1" ht="20" customHeight="1" x14ac:dyDescent="0.15">
      <c r="B17" s="13"/>
      <c r="F17" s="12">
        <v>15</v>
      </c>
      <c r="H17" s="16" t="s">
        <v>56</v>
      </c>
    </row>
    <row r="18" spans="2:8" s="11" customFormat="1" ht="20" customHeight="1" x14ac:dyDescent="0.15">
      <c r="B18" s="13"/>
      <c r="F18" s="12">
        <v>16</v>
      </c>
      <c r="H18" s="14"/>
    </row>
    <row r="19" spans="2:8" s="11" customFormat="1" ht="20" customHeight="1" x14ac:dyDescent="0.15">
      <c r="B19" s="13"/>
      <c r="F19" s="12">
        <v>17</v>
      </c>
      <c r="H19" s="14"/>
    </row>
    <row r="20" spans="2:8" s="11" customFormat="1" ht="20" customHeight="1" x14ac:dyDescent="0.15">
      <c r="B20" s="13"/>
      <c r="F20" s="12">
        <v>18</v>
      </c>
      <c r="H20" s="14"/>
    </row>
    <row r="21" spans="2:8" s="11" customFormat="1" ht="20" customHeight="1" x14ac:dyDescent="0.15">
      <c r="B21" s="13"/>
      <c r="F21" s="12">
        <v>19</v>
      </c>
      <c r="H21" s="13"/>
    </row>
    <row r="22" spans="2:8" s="11" customFormat="1" ht="20" customHeight="1" x14ac:dyDescent="0.15">
      <c r="B22" s="13"/>
      <c r="F22" s="12">
        <v>20</v>
      </c>
      <c r="H22" s="13"/>
    </row>
    <row r="23" spans="2:8" s="11" customFormat="1" ht="20" customHeight="1" x14ac:dyDescent="0.15">
      <c r="B23" s="13"/>
      <c r="F23" s="12">
        <v>21</v>
      </c>
      <c r="H23" s="13"/>
    </row>
    <row r="24" spans="2:8" s="11" customFormat="1" ht="20" customHeight="1" x14ac:dyDescent="0.15">
      <c r="B24" s="13"/>
      <c r="F24" s="12">
        <v>22</v>
      </c>
      <c r="H24" s="13"/>
    </row>
    <row r="25" spans="2:8" s="11" customFormat="1" ht="20" customHeight="1" x14ac:dyDescent="0.15">
      <c r="B25" s="13"/>
      <c r="F25" s="12">
        <v>23</v>
      </c>
      <c r="H25" s="13"/>
    </row>
    <row r="26" spans="2:8" s="11" customFormat="1" ht="20" customHeight="1" x14ac:dyDescent="0.15">
      <c r="B26" s="13"/>
      <c r="F26" s="12">
        <v>24</v>
      </c>
      <c r="H26" s="13"/>
    </row>
    <row r="27" spans="2:8" s="11" customFormat="1" ht="20" customHeight="1" x14ac:dyDescent="0.15">
      <c r="B27" s="13"/>
      <c r="F27" s="12">
        <v>25</v>
      </c>
      <c r="H27" s="13"/>
    </row>
    <row r="28" spans="2:8" s="11" customFormat="1" ht="20" customHeight="1" x14ac:dyDescent="0.15">
      <c r="B28" s="13"/>
      <c r="F28" s="12">
        <v>26</v>
      </c>
      <c r="H28" s="13"/>
    </row>
    <row r="29" spans="2:8" s="11" customFormat="1" ht="20" customHeight="1" x14ac:dyDescent="0.15">
      <c r="B29" s="13"/>
      <c r="F29" s="12">
        <v>27</v>
      </c>
      <c r="H29" s="13"/>
    </row>
    <row r="30" spans="2:8" s="11" customFormat="1" ht="20" customHeight="1" x14ac:dyDescent="0.15">
      <c r="B30" s="13"/>
      <c r="F30" s="12">
        <v>28</v>
      </c>
      <c r="H30" s="13"/>
    </row>
    <row r="31" spans="2:8" s="11" customFormat="1" ht="20" customHeight="1" x14ac:dyDescent="0.15">
      <c r="B31" s="13"/>
      <c r="F31" s="12">
        <v>29</v>
      </c>
      <c r="H31" s="13"/>
    </row>
    <row r="32" spans="2:8" s="11" customFormat="1" ht="20" customHeight="1" x14ac:dyDescent="0.15">
      <c r="B32" s="13"/>
      <c r="F32" s="12">
        <v>30</v>
      </c>
      <c r="H32" s="13"/>
    </row>
    <row r="33" spans="2:8" s="11" customFormat="1" ht="20" customHeight="1" x14ac:dyDescent="0.15">
      <c r="B33" s="13"/>
      <c r="F33" s="12">
        <v>31</v>
      </c>
      <c r="H33" s="13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" customWidth="1"/>
    <col min="2" max="2" width="88.33203125" style="2" customWidth="1"/>
    <col min="3" max="3" width="10.83203125" style="2" customWidth="1"/>
    <col min="4" max="16384" width="10.83203125" style="2"/>
  </cols>
  <sheetData>
    <row r="1" spans="2:2" ht="20" customHeight="1" x14ac:dyDescent="0.2"/>
    <row r="2" spans="2:2" ht="105" customHeight="1" x14ac:dyDescent="0.2">
      <c r="B2" s="3" t="s">
        <v>57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残業計算機</vt:lpstr>
      <vt:lpstr>データ</vt:lpstr>
      <vt:lpstr>- 免責事項 -</vt:lpstr>
      <vt:lpstr>残業計算機!Print_Area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2015-12-12T08:41:49Z</cp:lastPrinted>
  <dcterms:created xsi:type="dcterms:W3CDTF">2015-07-13T20:50:55Z</dcterms:created>
  <dcterms:modified xsi:type="dcterms:W3CDTF">2025-02-21T05:57:33Z</dcterms:modified>
</cp:coreProperties>
</file>