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5ECCABF2-8485-D247-A885-C91A3B9891E4}" xr6:coauthVersionLast="47" xr6:coauthVersionMax="47" xr10:uidLastSave="{00000000-0000-0000-0000-000000000000}"/>
  <bookViews>
    <workbookView xWindow="240" yWindow="500" windowWidth="28420" windowHeight="16260" tabRatio="805" xr2:uid="{00000000-000D-0000-FFFF-FFFF00000000}"/>
  </bookViews>
  <sheets>
    <sheet name="リーチ" sheetId="8" r:id="rId1"/>
    <sheet name="訪問数" sheetId="9" r:id="rId2"/>
    <sheet name="リード" sheetId="11" r:id="rId3"/>
    <sheet name="顧客" sheetId="13" r:id="rId4"/>
    <sheet name="コンバージョン率" sheetId="14" r:id="rId5"/>
    <sheet name="リーチ - 例" sheetId="3" r:id="rId6"/>
    <sheet name="訪問数 - 例" sheetId="4" r:id="rId7"/>
    <sheet name="リード - 例" sheetId="10" r:id="rId8"/>
    <sheet name="顧客 - 例" sheetId="12" r:id="rId9"/>
    <sheet name="コンバージョン率 - 例" sheetId="7" r:id="rId10"/>
    <sheet name="– 免責条項 –" sheetId="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3" l="1"/>
  <c r="N14" i="13"/>
  <c r="M14" i="13"/>
  <c r="L14" i="13"/>
  <c r="K14" i="13"/>
  <c r="J14" i="13"/>
  <c r="I14" i="13"/>
  <c r="H14" i="13"/>
  <c r="G14" i="13"/>
  <c r="F14" i="13"/>
  <c r="E14" i="13"/>
  <c r="D14" i="13"/>
  <c r="C14" i="13"/>
  <c r="N13" i="13"/>
  <c r="N18" i="13"/>
  <c r="M13" i="13"/>
  <c r="M6" i="14"/>
  <c r="L13" i="13"/>
  <c r="L18" i="13"/>
  <c r="K13" i="13"/>
  <c r="K18" i="13"/>
  <c r="J13" i="13"/>
  <c r="J18" i="13"/>
  <c r="I13" i="13"/>
  <c r="H13" i="13"/>
  <c r="H18" i="13"/>
  <c r="G13" i="13"/>
  <c r="G18" i="13"/>
  <c r="F13" i="13"/>
  <c r="F18" i="13"/>
  <c r="E13" i="13"/>
  <c r="D13" i="13"/>
  <c r="D18" i="13"/>
  <c r="C13" i="13"/>
  <c r="C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O11" i="13"/>
  <c r="O10" i="13"/>
  <c r="O9" i="13"/>
  <c r="O8" i="13"/>
  <c r="O7" i="13"/>
  <c r="O6" i="13"/>
  <c r="O5" i="13"/>
  <c r="O4" i="13"/>
  <c r="O17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M6" i="7"/>
  <c r="L13" i="12"/>
  <c r="L6" i="7"/>
  <c r="K13" i="12"/>
  <c r="K6" i="7"/>
  <c r="J13" i="12"/>
  <c r="I13" i="12"/>
  <c r="I6" i="7"/>
  <c r="H13" i="12"/>
  <c r="H6" i="7"/>
  <c r="G13" i="12"/>
  <c r="G6" i="7"/>
  <c r="F13" i="12"/>
  <c r="E13" i="12"/>
  <c r="E6" i="7"/>
  <c r="D13" i="12"/>
  <c r="D6" i="7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O11" i="12"/>
  <c r="O10" i="12"/>
  <c r="O9" i="12"/>
  <c r="O8" i="12"/>
  <c r="O7" i="12"/>
  <c r="O6" i="12"/>
  <c r="O5" i="12"/>
  <c r="O4" i="12"/>
  <c r="N14" i="11"/>
  <c r="M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M5" i="14"/>
  <c r="L13" i="11"/>
  <c r="L5" i="14"/>
  <c r="K13" i="11"/>
  <c r="K5" i="14"/>
  <c r="J13" i="11"/>
  <c r="J5" i="14"/>
  <c r="I13" i="11"/>
  <c r="I5" i="14"/>
  <c r="H13" i="11"/>
  <c r="H5" i="14"/>
  <c r="G13" i="11"/>
  <c r="G5" i="14"/>
  <c r="F13" i="11"/>
  <c r="F5" i="14"/>
  <c r="E13" i="11"/>
  <c r="E5" i="14"/>
  <c r="D13" i="11"/>
  <c r="D5" i="14"/>
  <c r="C13" i="11"/>
  <c r="C5" i="14"/>
  <c r="N12" i="11"/>
  <c r="M12" i="11"/>
  <c r="L12" i="11"/>
  <c r="K12" i="11"/>
  <c r="J12" i="11"/>
  <c r="I12" i="11"/>
  <c r="H12" i="11"/>
  <c r="G12" i="11"/>
  <c r="F12" i="11"/>
  <c r="E12" i="11"/>
  <c r="D12" i="11"/>
  <c r="C12" i="11"/>
  <c r="O11" i="11"/>
  <c r="O10" i="11"/>
  <c r="O9" i="11"/>
  <c r="O8" i="11"/>
  <c r="O7" i="11"/>
  <c r="O6" i="11"/>
  <c r="O5" i="11"/>
  <c r="O4" i="11"/>
  <c r="H18" i="12"/>
  <c r="J6" i="14"/>
  <c r="O13" i="11"/>
  <c r="D18" i="12"/>
  <c r="H6" i="14"/>
  <c r="M18" i="13"/>
  <c r="O18" i="13"/>
  <c r="N6" i="14"/>
  <c r="F6" i="14"/>
  <c r="L18" i="12"/>
  <c r="L6" i="14"/>
  <c r="L10" i="14"/>
  <c r="D6" i="14"/>
  <c r="D10" i="14"/>
  <c r="F6" i="7"/>
  <c r="F18" i="12"/>
  <c r="J6" i="7"/>
  <c r="J18" i="12"/>
  <c r="N6" i="7"/>
  <c r="N18" i="12"/>
  <c r="N5" i="14"/>
  <c r="O5" i="14"/>
  <c r="J10" i="14"/>
  <c r="C18" i="12"/>
  <c r="C6" i="7"/>
  <c r="G18" i="12"/>
  <c r="E18" i="13"/>
  <c r="E6" i="14"/>
  <c r="E10" i="14"/>
  <c r="I18" i="13"/>
  <c r="I6" i="14"/>
  <c r="I10" i="14"/>
  <c r="O6" i="14"/>
  <c r="F10" i="14"/>
  <c r="K18" i="12"/>
  <c r="M18" i="12"/>
  <c r="I18" i="12"/>
  <c r="E18" i="12"/>
  <c r="C6" i="14"/>
  <c r="K6" i="14"/>
  <c r="G6" i="14"/>
  <c r="G10" i="14"/>
  <c r="M10" i="14"/>
  <c r="O13" i="13"/>
  <c r="O14" i="13"/>
  <c r="O13" i="12"/>
  <c r="O14" i="12"/>
  <c r="O14" i="11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M5" i="7"/>
  <c r="L13" i="10"/>
  <c r="L5" i="7"/>
  <c r="K13" i="10"/>
  <c r="K5" i="7"/>
  <c r="K10" i="7"/>
  <c r="J13" i="10"/>
  <c r="J5" i="7"/>
  <c r="I13" i="10"/>
  <c r="I5" i="7"/>
  <c r="H13" i="10"/>
  <c r="H5" i="7"/>
  <c r="G13" i="10"/>
  <c r="G5" i="7"/>
  <c r="F13" i="10"/>
  <c r="F5" i="7"/>
  <c r="E13" i="10"/>
  <c r="E5" i="7"/>
  <c r="D13" i="10"/>
  <c r="D5" i="7"/>
  <c r="C13" i="10"/>
  <c r="C5" i="7"/>
  <c r="N12" i="10"/>
  <c r="M12" i="10"/>
  <c r="L12" i="10"/>
  <c r="K12" i="10"/>
  <c r="J12" i="10"/>
  <c r="I12" i="10"/>
  <c r="H12" i="10"/>
  <c r="G12" i="10"/>
  <c r="F12" i="10"/>
  <c r="E12" i="10"/>
  <c r="D12" i="10"/>
  <c r="C12" i="10"/>
  <c r="O11" i="10"/>
  <c r="O10" i="10"/>
  <c r="O9" i="10"/>
  <c r="O8" i="10"/>
  <c r="O7" i="10"/>
  <c r="O6" i="10"/>
  <c r="O5" i="10"/>
  <c r="O4" i="10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M4" i="14"/>
  <c r="M11" i="14"/>
  <c r="L13" i="9"/>
  <c r="L4" i="14"/>
  <c r="L9" i="14"/>
  <c r="K13" i="9"/>
  <c r="K4" i="14"/>
  <c r="K9" i="14"/>
  <c r="J13" i="9"/>
  <c r="J4" i="14"/>
  <c r="J9" i="14"/>
  <c r="I13" i="9"/>
  <c r="I4" i="14"/>
  <c r="I9" i="14"/>
  <c r="H13" i="9"/>
  <c r="H4" i="14"/>
  <c r="H9" i="14"/>
  <c r="G13" i="9"/>
  <c r="G4" i="14"/>
  <c r="G9" i="14"/>
  <c r="F13" i="9"/>
  <c r="F4" i="14"/>
  <c r="F11" i="14"/>
  <c r="E13" i="9"/>
  <c r="E4" i="14"/>
  <c r="E9" i="14"/>
  <c r="D13" i="9"/>
  <c r="D4" i="14"/>
  <c r="C13" i="9"/>
  <c r="C4" i="14"/>
  <c r="C9" i="14"/>
  <c r="N12" i="9"/>
  <c r="M12" i="9"/>
  <c r="L12" i="9"/>
  <c r="K12" i="9"/>
  <c r="J12" i="9"/>
  <c r="I12" i="9"/>
  <c r="H12" i="9"/>
  <c r="G12" i="9"/>
  <c r="F12" i="9"/>
  <c r="E12" i="9"/>
  <c r="D12" i="9"/>
  <c r="C12" i="9"/>
  <c r="O11" i="9"/>
  <c r="O10" i="9"/>
  <c r="O9" i="9"/>
  <c r="O8" i="9"/>
  <c r="O7" i="9"/>
  <c r="O6" i="9"/>
  <c r="O5" i="9"/>
  <c r="O4" i="9"/>
  <c r="D12" i="4"/>
  <c r="E12" i="4"/>
  <c r="F12" i="4"/>
  <c r="G12" i="4"/>
  <c r="H12" i="4"/>
  <c r="I12" i="4"/>
  <c r="J12" i="4"/>
  <c r="K12" i="4"/>
  <c r="L12" i="4"/>
  <c r="M12" i="4"/>
  <c r="N12" i="4"/>
  <c r="C12" i="4"/>
  <c r="C14" i="4"/>
  <c r="O5" i="4"/>
  <c r="O6" i="4"/>
  <c r="O7" i="4"/>
  <c r="O8" i="4"/>
  <c r="O9" i="4"/>
  <c r="O10" i="4"/>
  <c r="O11" i="4"/>
  <c r="O4" i="4"/>
  <c r="O5" i="8"/>
  <c r="O6" i="8"/>
  <c r="O7" i="8"/>
  <c r="O8" i="8"/>
  <c r="O9" i="8"/>
  <c r="O10" i="8"/>
  <c r="O11" i="8"/>
  <c r="O12" i="8"/>
  <c r="O4" i="8"/>
  <c r="N14" i="8"/>
  <c r="M14" i="8"/>
  <c r="L14" i="8"/>
  <c r="K14" i="8"/>
  <c r="J14" i="8"/>
  <c r="I14" i="8"/>
  <c r="H14" i="8"/>
  <c r="G14" i="8"/>
  <c r="F14" i="8"/>
  <c r="E14" i="8"/>
  <c r="D14" i="8"/>
  <c r="C14" i="8"/>
  <c r="D11" i="14"/>
  <c r="C11" i="14"/>
  <c r="H11" i="14"/>
  <c r="C10" i="14"/>
  <c r="L11" i="14"/>
  <c r="H10" i="14"/>
  <c r="D9" i="14"/>
  <c r="G11" i="14"/>
  <c r="K11" i="14"/>
  <c r="I11" i="14"/>
  <c r="E11" i="14"/>
  <c r="J10" i="7"/>
  <c r="O14" i="8"/>
  <c r="O13" i="9"/>
  <c r="N4" i="14"/>
  <c r="N9" i="14"/>
  <c r="O14" i="9"/>
  <c r="O13" i="10"/>
  <c r="N5" i="7"/>
  <c r="O14" i="10"/>
  <c r="M9" i="14"/>
  <c r="F9" i="14"/>
  <c r="M10" i="7"/>
  <c r="E10" i="7"/>
  <c r="O18" i="12"/>
  <c r="N10" i="14"/>
  <c r="J11" i="14"/>
  <c r="G10" i="7"/>
  <c r="O6" i="7"/>
  <c r="F10" i="7"/>
  <c r="D10" i="7"/>
  <c r="H10" i="7"/>
  <c r="K10" i="14"/>
  <c r="I10" i="7"/>
  <c r="C10" i="7"/>
  <c r="L10" i="7"/>
  <c r="O10" i="14"/>
  <c r="M10" i="3"/>
  <c r="O5" i="7"/>
  <c r="N10" i="7"/>
  <c r="O10" i="7"/>
  <c r="O4" i="14"/>
  <c r="N11" i="14"/>
  <c r="O11" i="14"/>
  <c r="O9" i="14"/>
  <c r="D14" i="4"/>
  <c r="E14" i="4"/>
  <c r="F14" i="4"/>
  <c r="G14" i="4"/>
  <c r="H14" i="4"/>
  <c r="I14" i="4"/>
  <c r="J14" i="4"/>
  <c r="K14" i="4"/>
  <c r="L14" i="4"/>
  <c r="M14" i="4"/>
  <c r="N14" i="4"/>
  <c r="D13" i="4"/>
  <c r="D4" i="7"/>
  <c r="E13" i="4"/>
  <c r="E4" i="7"/>
  <c r="F13" i="4"/>
  <c r="F4" i="7"/>
  <c r="G13" i="4"/>
  <c r="G4" i="7"/>
  <c r="H13" i="4"/>
  <c r="H4" i="7"/>
  <c r="I13" i="4"/>
  <c r="I4" i="7"/>
  <c r="J13" i="4"/>
  <c r="J4" i="7"/>
  <c r="K13" i="4"/>
  <c r="K4" i="7"/>
  <c r="L13" i="4"/>
  <c r="L4" i="7"/>
  <c r="M13" i="4"/>
  <c r="M4" i="7"/>
  <c r="N13" i="4"/>
  <c r="C13" i="4"/>
  <c r="C4" i="7"/>
  <c r="D10" i="3"/>
  <c r="E10" i="3"/>
  <c r="F10" i="3"/>
  <c r="G10" i="3"/>
  <c r="H10" i="3"/>
  <c r="I10" i="3"/>
  <c r="J10" i="3"/>
  <c r="K10" i="3"/>
  <c r="L10" i="3"/>
  <c r="N10" i="3"/>
  <c r="O10" i="3"/>
  <c r="C10" i="3"/>
  <c r="O5" i="3"/>
  <c r="O6" i="3"/>
  <c r="O7" i="3"/>
  <c r="O8" i="3"/>
  <c r="O4" i="3"/>
  <c r="J9" i="7"/>
  <c r="J11" i="7"/>
  <c r="I11" i="7"/>
  <c r="I9" i="7"/>
  <c r="N4" i="7"/>
  <c r="O13" i="4"/>
  <c r="F11" i="7"/>
  <c r="F9" i="7"/>
  <c r="M11" i="7"/>
  <c r="M9" i="7"/>
  <c r="E11" i="7"/>
  <c r="E9" i="7"/>
  <c r="L11" i="7"/>
  <c r="L9" i="7"/>
  <c r="H11" i="7"/>
  <c r="H9" i="7"/>
  <c r="D11" i="7"/>
  <c r="D9" i="7"/>
  <c r="C9" i="7"/>
  <c r="C11" i="7"/>
  <c r="K11" i="7"/>
  <c r="K9" i="7"/>
  <c r="G11" i="7"/>
  <c r="G9" i="7"/>
  <c r="O14" i="4"/>
  <c r="O4" i="7"/>
  <c r="N11" i="7"/>
  <c r="O11" i="7"/>
  <c r="N9" i="7"/>
  <c r="O9" i="7"/>
</calcChain>
</file>

<file path=xl/sharedStrings.xml><?xml version="1.0" encoding="utf-8"?>
<sst xmlns="http://schemas.openxmlformats.org/spreadsheetml/2006/main" count="149" uniqueCount="45">
  <si>
    <t>Facebook</t>
  </si>
  <si>
    <t>Twitter</t>
  </si>
  <si>
    <t>LinkedIn</t>
  </si>
  <si>
    <r>
      <rPr>
        <b/>
        <sz val="20"/>
        <color theme="0" tint="-0.499984740745262"/>
        <rFont val="MS PGothic"/>
        <family val="2"/>
        <charset val="128"/>
      </rPr>
      <t>コンテンツ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マーケティング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メトリック</t>
    </r>
  </si>
  <si>
    <r>
      <rPr>
        <b/>
        <sz val="16"/>
        <color theme="0" tint="-0.499984740745262"/>
        <rFont val="MS PGothic"/>
        <family val="2"/>
        <charset val="128"/>
      </rPr>
      <t>リーチ</t>
    </r>
  </si>
  <si>
    <r>
      <rPr>
        <b/>
        <sz val="10"/>
        <color theme="0"/>
        <rFont val="MS PGothic"/>
        <family val="2"/>
        <charset val="128"/>
      </rPr>
      <t>チャネル別リーチ</t>
    </r>
  </si>
  <si>
    <r>
      <rPr>
        <b/>
        <sz val="10"/>
        <color theme="0"/>
        <rFont val="MS PGothic"/>
        <family val="2"/>
        <charset val="128"/>
      </rPr>
      <t>前月比成長率</t>
    </r>
  </si>
  <si>
    <r>
      <rPr>
        <b/>
        <sz val="10"/>
        <color theme="0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</si>
  <si>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ブログ</t>
    </r>
  </si>
  <si>
    <r>
      <rPr>
        <sz val="10"/>
        <color theme="1"/>
        <rFont val="MS PGothic"/>
        <family val="2"/>
        <charset val="128"/>
      </rPr>
      <t>電子メール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</si>
  <si>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</si>
  <si>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</si>
  <si>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</si>
  <si>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4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</si>
  <si>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</si>
  <si>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6"/>
        <color theme="0" tint="-0.499984740745262"/>
        <rFont val="MS PGothic"/>
        <family val="2"/>
        <charset val="128"/>
      </rPr>
      <t>訪問数</t>
    </r>
  </si>
  <si>
    <r>
      <t xml:space="preserve">WEB </t>
    </r>
    <r>
      <rPr>
        <b/>
        <sz val="10"/>
        <color theme="0"/>
        <rFont val="MS PGothic"/>
        <family val="2"/>
        <charset val="128"/>
      </rPr>
      <t>サイトアクセスソース</t>
    </r>
  </si>
  <si>
    <r>
      <rPr>
        <sz val="10"/>
        <color theme="1"/>
        <rFont val="MS PGothic"/>
        <family val="2"/>
        <charset val="128"/>
      </rPr>
      <t>ダイレクト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トラフィック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</si>
  <si>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</si>
  <si>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オーガニック検索</t>
    </r>
  </si>
  <si>
    <r>
      <rPr>
        <sz val="10"/>
        <color theme="1"/>
        <rFont val="MS PGothic"/>
        <family val="2"/>
        <charset val="128"/>
      </rPr>
      <t>ペイド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サーチ</t>
    </r>
  </si>
  <si>
    <r>
      <rPr>
        <sz val="10"/>
        <color theme="1"/>
        <rFont val="MS PGothic"/>
        <family val="2"/>
        <charset val="128"/>
      </rPr>
      <t>紹介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</si>
  <si>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メディア</t>
    </r>
  </si>
  <si>
    <r>
      <rPr>
        <sz val="10"/>
        <color theme="1"/>
        <rFont val="MS PGothic"/>
        <family val="2"/>
        <charset val="128"/>
      </rPr>
      <t>その他のキャンペーン</t>
    </r>
  </si>
  <si>
    <r>
      <rPr>
        <sz val="10"/>
        <color theme="1"/>
        <rFont val="MS PGothic"/>
        <family val="2"/>
        <charset val="128"/>
      </rPr>
      <t>オフライン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ソース</t>
    </r>
  </si>
  <si>
    <r>
      <rPr>
        <b/>
        <sz val="10"/>
        <color theme="0"/>
        <rFont val="MS PGothic"/>
        <family val="2"/>
        <charset val="128"/>
      </rPr>
      <t>オンライン合計</t>
    </r>
  </si>
  <si>
    <r>
      <rPr>
        <b/>
        <sz val="16"/>
        <color theme="0" tint="-0.499984740745262"/>
        <rFont val="MS PGothic"/>
        <family val="2"/>
        <charset val="128"/>
      </rPr>
      <t>リード</t>
    </r>
  </si>
  <si>
    <r>
      <rPr>
        <b/>
        <sz val="10"/>
        <color theme="0"/>
        <rFont val="MS PGothic"/>
        <family val="2"/>
        <charset val="128"/>
      </rPr>
      <t>リード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ソース</t>
    </r>
  </si>
  <si>
    <r>
      <rPr>
        <b/>
        <sz val="16"/>
        <color theme="0" tint="-0.499984740745262"/>
        <rFont val="MS PGothic"/>
        <family val="2"/>
        <charset val="128"/>
      </rPr>
      <t>顧客</t>
    </r>
  </si>
  <si>
    <r>
      <rPr>
        <b/>
        <sz val="10"/>
        <color theme="0"/>
        <rFont val="MS PGothic"/>
        <family val="2"/>
        <charset val="128"/>
      </rPr>
      <t>総計</t>
    </r>
  </si>
  <si>
    <r>
      <rPr>
        <b/>
        <sz val="10"/>
        <color theme="0"/>
        <rFont val="MS PGothic"/>
        <family val="2"/>
        <charset val="128"/>
      </rPr>
      <t>マーケティングの顧客</t>
    </r>
    <r>
      <rPr>
        <b/>
        <sz val="10"/>
        <color theme="0"/>
        <rFont val="Century Gothic"/>
        <family val="2"/>
      </rPr>
      <t xml:space="preserve"> %</t>
    </r>
  </si>
  <si>
    <r>
      <rPr>
        <b/>
        <sz val="16"/>
        <color theme="0" tint="-0.499984740745262"/>
        <rFont val="MS PGothic"/>
        <family val="2"/>
        <charset val="128"/>
      </rPr>
      <t>コンバージョン率</t>
    </r>
  </si>
  <si>
    <r>
      <rPr>
        <sz val="10"/>
        <color theme="1"/>
        <rFont val="MS PGothic"/>
        <family val="2"/>
        <charset val="128"/>
      </rPr>
      <t>訪問数</t>
    </r>
  </si>
  <si>
    <r>
      <rPr>
        <sz val="10"/>
        <color theme="1"/>
        <rFont val="MS PGothic"/>
        <family val="2"/>
        <charset val="128"/>
      </rPr>
      <t>リード</t>
    </r>
  </si>
  <si>
    <r>
      <rPr>
        <sz val="10"/>
        <color theme="1"/>
        <rFont val="MS PGothic"/>
        <family val="2"/>
        <charset val="128"/>
      </rPr>
      <t>顧客</t>
    </r>
  </si>
  <si>
    <r>
      <rPr>
        <sz val="10"/>
        <color theme="1"/>
        <rFont val="MS PGothic"/>
        <family val="2"/>
        <charset val="128"/>
      </rPr>
      <t>訪問</t>
    </r>
    <r>
      <rPr>
        <sz val="10"/>
        <color theme="1"/>
        <rFont val="Century Gothic"/>
        <family val="2"/>
      </rPr>
      <t>-</t>
    </r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</si>
  <si>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リード</t>
    </r>
    <r>
      <rPr>
        <sz val="10"/>
        <color theme="1"/>
        <rFont val="Century Gothic"/>
        <family val="2"/>
      </rPr>
      <t>-</t>
    </r>
    <r>
      <rPr>
        <sz val="10"/>
        <color theme="1"/>
        <rFont val="MS PGothic"/>
        <family val="2"/>
        <charset val="128"/>
      </rPr>
      <t>顧客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</si>
  <si>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訪問</t>
    </r>
    <r>
      <rPr>
        <sz val="10"/>
        <color theme="1"/>
        <rFont val="Century Gothic"/>
        <family val="2"/>
      </rPr>
      <t>-</t>
    </r>
    <r>
      <rPr>
        <sz val="10"/>
        <color theme="1"/>
        <rFont val="MS PGothic"/>
        <family val="2"/>
        <charset val="128"/>
      </rPr>
      <t>顧客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</si>
  <si>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登録者数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</si>
  <si>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</si>
  <si>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いいね数</t>
    </r>
  </si>
  <si>
    <r>
      <rPr>
        <sz val="10"/>
        <color theme="1"/>
        <rFont val="MS PGothic"/>
        <family val="2"/>
        <charset val="128"/>
      </rPr>
      <t>企業のフォロワー</t>
    </r>
  </si>
  <si>
    <r>
      <rPr>
        <sz val="10"/>
        <color theme="1"/>
        <rFont val="MS PGothic"/>
        <family val="2"/>
        <charset val="128"/>
      </rPr>
      <t>会社ページのフォロワー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</si>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</sst>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409]mmm\-yy;@"/>
    <numFmt numFmtId="166" formatCode="[$-11]mmm\-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6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6"/>
      <color theme="0" tint="-0.499984740745262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2"/>
    <xf numFmtId="9" fontId="4" fillId="4" borderId="0" xfId="1" applyFont="1" applyFill="1" applyBorder="1" applyAlignment="1">
      <alignment horizontal="right" vertical="center" indent="1"/>
    </xf>
    <xf numFmtId="9" fontId="4" fillId="8" borderId="1" xfId="1" applyFont="1" applyFill="1" applyBorder="1" applyAlignment="1">
      <alignment horizontal="right" vertical="center" indent="1"/>
    </xf>
    <xf numFmtId="9" fontId="4" fillId="9" borderId="1" xfId="1" applyFont="1" applyFill="1" applyBorder="1" applyAlignment="1">
      <alignment horizontal="right" vertical="center" indent="1"/>
    </xf>
    <xf numFmtId="9" fontId="4" fillId="9" borderId="1" xfId="1" applyFont="1" applyFill="1" applyBorder="1" applyAlignment="1">
      <alignment horizontal="center" vertical="center"/>
    </xf>
    <xf numFmtId="9" fontId="4" fillId="8" borderId="1" xfId="1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right" vertical="center" indent="1"/>
    </xf>
    <xf numFmtId="9" fontId="4" fillId="10" borderId="1" xfId="1" applyFont="1" applyFill="1" applyBorder="1" applyAlignment="1">
      <alignment horizontal="right" vertical="center" indent="1"/>
    </xf>
    <xf numFmtId="0" fontId="12" fillId="0" borderId="0" xfId="0" applyFont="1"/>
    <xf numFmtId="0" fontId="13" fillId="4" borderId="0" xfId="0" applyFont="1" applyFill="1" applyAlignment="1">
      <alignment vertical="center"/>
    </xf>
    <xf numFmtId="0" fontId="12" fillId="0" borderId="0" xfId="0" applyFont="1" applyAlignment="1">
      <alignment vertical="top"/>
    </xf>
    <xf numFmtId="0" fontId="14" fillId="4" borderId="0" xfId="0" applyFont="1" applyFill="1" applyAlignment="1">
      <alignment vertical="top"/>
    </xf>
    <xf numFmtId="0" fontId="13" fillId="4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0" fontId="4" fillId="10" borderId="3" xfId="0" applyFont="1" applyFill="1" applyBorder="1" applyAlignment="1">
      <alignment horizontal="left" vertical="center" indent="1"/>
    </xf>
    <xf numFmtId="166" fontId="4" fillId="10" borderId="4" xfId="0" applyNumberFormat="1" applyFont="1" applyFill="1" applyBorder="1" applyAlignment="1">
      <alignment horizontal="right" vertical="center" indent="1"/>
    </xf>
    <xf numFmtId="165" fontId="4" fillId="10" borderId="4" xfId="0" applyNumberFormat="1" applyFont="1" applyFill="1" applyBorder="1" applyAlignment="1">
      <alignment horizontal="center" vertical="center"/>
    </xf>
    <xf numFmtId="165" fontId="4" fillId="10" borderId="4" xfId="0" applyNumberFormat="1" applyFont="1" applyFill="1" applyBorder="1" applyAlignment="1">
      <alignment horizontal="left" vertical="center" indent="1"/>
    </xf>
    <xf numFmtId="164" fontId="15" fillId="2" borderId="1" xfId="0" applyNumberFormat="1" applyFont="1" applyFill="1" applyBorder="1" applyAlignment="1">
      <alignment horizontal="left" vertical="center" indent="1"/>
    </xf>
    <xf numFmtId="1" fontId="15" fillId="6" borderId="1" xfId="0" applyNumberFormat="1" applyFont="1" applyFill="1" applyBorder="1" applyAlignment="1">
      <alignment horizontal="right" vertical="center" indent="1"/>
    </xf>
    <xf numFmtId="0" fontId="15" fillId="6" borderId="1" xfId="0" applyFont="1" applyFill="1" applyBorder="1" applyAlignment="1">
      <alignment horizontal="left" vertical="center" indent="1"/>
    </xf>
    <xf numFmtId="164" fontId="15" fillId="3" borderId="1" xfId="0" applyNumberFormat="1" applyFont="1" applyFill="1" applyBorder="1" applyAlignment="1">
      <alignment horizontal="left" vertical="center" indent="1"/>
    </xf>
    <xf numFmtId="1" fontId="15" fillId="7" borderId="1" xfId="0" applyNumberFormat="1" applyFont="1" applyFill="1" applyBorder="1" applyAlignment="1">
      <alignment horizontal="right" vertical="center" indent="1"/>
    </xf>
    <xf numFmtId="0" fontId="15" fillId="7" borderId="1" xfId="0" applyFont="1" applyFill="1" applyBorder="1" applyAlignment="1">
      <alignment horizontal="left" vertical="center" indent="1"/>
    </xf>
    <xf numFmtId="164" fontId="4" fillId="8" borderId="1" xfId="0" applyNumberFormat="1" applyFont="1" applyFill="1" applyBorder="1" applyAlignment="1">
      <alignment horizontal="right" vertical="center" indent="1"/>
    </xf>
    <xf numFmtId="164" fontId="4" fillId="10" borderId="1" xfId="0" applyNumberFormat="1" applyFont="1" applyFill="1" applyBorder="1" applyAlignment="1">
      <alignment horizontal="right" vertical="center" indent="1"/>
    </xf>
    <xf numFmtId="0" fontId="12" fillId="4" borderId="0" xfId="0" applyFont="1" applyFill="1"/>
    <xf numFmtId="164" fontId="15" fillId="4" borderId="0" xfId="0" applyNumberFormat="1" applyFont="1" applyFill="1" applyAlignment="1">
      <alignment horizontal="left" vertical="center" indent="1"/>
    </xf>
    <xf numFmtId="164" fontId="15" fillId="4" borderId="0" xfId="0" applyNumberFormat="1" applyFont="1" applyFill="1" applyAlignment="1">
      <alignment horizontal="center" vertical="center"/>
    </xf>
    <xf numFmtId="0" fontId="2" fillId="0" borderId="2" xfId="2" applyFont="1" applyBorder="1" applyAlignment="1">
      <alignment horizontal="left" vertical="center" wrapText="1" indent="2"/>
    </xf>
    <xf numFmtId="0" fontId="16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00000"/>
      <color rgb="FF404040"/>
      <color rgb="FFE2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8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 sz="1800"/>
              <a:t>チャネル別リーチ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リーチ!$B$4</c:f>
              <c:strCache>
                <c:ptCount val="1"/>
                <c:pt idx="0">
                  <c:v>ブログ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E6E-494E-AD4B-83651C9273A2}"/>
            </c:ext>
          </c:extLst>
        </c:ser>
        <c:ser>
          <c:idx val="1"/>
          <c:order val="1"/>
          <c:tx>
            <c:strRef>
              <c:f>リーチ!$B$5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E6E-494E-AD4B-83651C9273A2}"/>
            </c:ext>
          </c:extLst>
        </c:ser>
        <c:ser>
          <c:idx val="2"/>
          <c:order val="2"/>
          <c:tx>
            <c:strRef>
              <c:f>リーチ!$B$6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E6E-494E-AD4B-83651C9273A2}"/>
            </c:ext>
          </c:extLst>
        </c:ser>
        <c:ser>
          <c:idx val="3"/>
          <c:order val="3"/>
          <c:tx>
            <c:strRef>
              <c:f>リーチ!$B$7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E6E-494E-AD4B-83651C9273A2}"/>
            </c:ext>
          </c:extLst>
        </c:ser>
        <c:ser>
          <c:idx val="4"/>
          <c:order val="4"/>
          <c:tx>
            <c:strRef>
              <c:f>リーチ!$B$8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E6E-494E-AD4B-83651C9273A2}"/>
            </c:ext>
          </c:extLst>
        </c:ser>
        <c:ser>
          <c:idx val="5"/>
          <c:order val="5"/>
          <c:tx>
            <c:strRef>
              <c:f>リーチ!$B$9</c:f>
              <c:strCache>
                <c:ptCount val="1"/>
                <c:pt idx="0">
                  <c:v>その他 1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E6E-494E-AD4B-83651C9273A2}"/>
            </c:ext>
          </c:extLst>
        </c:ser>
        <c:ser>
          <c:idx val="6"/>
          <c:order val="6"/>
          <c:tx>
            <c:strRef>
              <c:f>リーチ!$B$10</c:f>
              <c:strCache>
                <c:ptCount val="1"/>
                <c:pt idx="0">
                  <c:v>その他 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E6E-494E-AD4B-83651C9273A2}"/>
            </c:ext>
          </c:extLst>
        </c:ser>
        <c:ser>
          <c:idx val="7"/>
          <c:order val="7"/>
          <c:tx>
            <c:strRef>
              <c:f>リーチ!$B$11</c:f>
              <c:strCache>
                <c:ptCount val="1"/>
                <c:pt idx="0">
                  <c:v>その他 3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E6E-494E-AD4B-83651C9273A2}"/>
            </c:ext>
          </c:extLst>
        </c:ser>
        <c:ser>
          <c:idx val="8"/>
          <c:order val="8"/>
          <c:tx>
            <c:strRef>
              <c:f>リーチ!$B$12</c:f>
              <c:strCache>
                <c:ptCount val="1"/>
                <c:pt idx="0">
                  <c:v>その他 4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リーチ!$C$3:$N$3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リーチ!$C$12:$N$12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9E6E-494E-AD4B-83651C927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74784"/>
        <c:axId val="63997056"/>
      </c:barChart>
      <c:dateAx>
        <c:axId val="63974784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3997056"/>
        <c:crosses val="autoZero"/>
        <c:auto val="1"/>
        <c:lblOffset val="100"/>
        <c:baseTimeUnit val="months"/>
      </c:dateAx>
      <c:valAx>
        <c:axId val="63997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 sz="1800"/>
              <a:t>リード-顧客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7-884C-B3A4-7C3C51B20A2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77-884C-B3A4-7C3C51B20A2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77-884C-B3A4-7C3C51B20A2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77-884C-B3A4-7C3C51B20A2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77-884C-B3A4-7C3C51B20A2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77-884C-B3A4-7C3C51B20A2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77-884C-B3A4-7C3C51B20A2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77-884C-B3A4-7C3C51B20A2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77-884C-B3A4-7C3C51B20A2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77-884C-B3A4-7C3C51B20A2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77-884C-B3A4-7C3C51B20A2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77-884C-B3A4-7C3C51B20A2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77-884C-B3A4-7C3C51B20A2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77-884C-B3A4-7C3C51B20A2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77-884C-B3A4-7C3C51B20A2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77-884C-B3A4-7C3C51B20A2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77-884C-B3A4-7C3C51B20A2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F77-884C-B3A4-7C3C51B20A2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F77-884C-B3A4-7C3C51B20A2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F77-884C-B3A4-7C3C51B20A2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F77-884C-B3A4-7C3C51B20A2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F77-884C-B3A4-7C3C51B20A2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F77-884C-B3A4-7C3C51B20A2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F77-884C-B3A4-7C3C51B20A2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コンバージョン率!$C$8:$N$8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コンバージョン率!$C$10:$N$10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F77-884C-B3A4-7C3C51B20A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742528"/>
        <c:axId val="64744064"/>
      </c:lineChart>
      <c:dateAx>
        <c:axId val="6474252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44064"/>
        <c:crosses val="autoZero"/>
        <c:auto val="1"/>
        <c:lblOffset val="100"/>
        <c:baseTimeUnit val="months"/>
      </c:dateAx>
      <c:valAx>
        <c:axId val="647440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74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/>
              <a:t>訪問-顧客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D-5446-B037-FE43E3114C46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D-5446-B037-FE43E3114C46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D-5446-B037-FE43E3114C46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D-5446-B037-FE43E3114C46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D-5446-B037-FE43E3114C46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7D-5446-B037-FE43E3114C46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7D-5446-B037-FE43E3114C46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7D-5446-B037-FE43E3114C46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7D-5446-B037-FE43E3114C46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7D-5446-B037-FE43E3114C46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7D-5446-B037-FE43E3114C46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7D-5446-B037-FE43E3114C4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7D-5446-B037-FE43E3114C4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F7D-5446-B037-FE43E3114C4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7D-5446-B037-FE43E3114C4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F7D-5446-B037-FE43E3114C4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7D-5446-B037-FE43E3114C4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7D-5446-B037-FE43E3114C4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F7D-5446-B037-FE43E3114C4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F7D-5446-B037-FE43E3114C4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F7D-5446-B037-FE43E3114C4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7D-5446-B037-FE43E3114C4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F7D-5446-B037-FE43E3114C4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F7D-5446-B037-FE43E3114C4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コンバージョン率!$C$8:$N$8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コンバージョン率!$C$11:$N$11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F7D-5446-B037-FE43E3114C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412096"/>
        <c:axId val="65450752"/>
      </c:lineChart>
      <c:dateAx>
        <c:axId val="6541209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5450752"/>
        <c:crosses val="autoZero"/>
        <c:auto val="1"/>
        <c:lblOffset val="100"/>
        <c:baseTimeUnit val="months"/>
      </c:dateAx>
      <c:valAx>
        <c:axId val="654507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5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8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チャネル別リーチ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'リーチ - 例'!$B$4</c:f>
              <c:strCache>
                <c:ptCount val="1"/>
                <c:pt idx="0">
                  <c:v>ブログ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'リーチ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'リーチ - 例'!$C$4:$N$4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6-411E-BCC1-11C251E67144}"/>
            </c:ext>
          </c:extLst>
        </c:ser>
        <c:ser>
          <c:idx val="1"/>
          <c:order val="1"/>
          <c:tx>
            <c:strRef>
              <c:f>'リーチ - 例'!$B$5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'リーチ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'リーチ - 例'!$C$5:$N$5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6-411E-BCC1-11C251E67144}"/>
            </c:ext>
          </c:extLst>
        </c:ser>
        <c:ser>
          <c:idx val="2"/>
          <c:order val="2"/>
          <c:tx>
            <c:strRef>
              <c:f>'リーチ - 例'!$B$6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'リーチ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'リーチ - 例'!$C$6:$N$6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6-411E-BCC1-11C251E67144}"/>
            </c:ext>
          </c:extLst>
        </c:ser>
        <c:ser>
          <c:idx val="3"/>
          <c:order val="3"/>
          <c:tx>
            <c:strRef>
              <c:f>'リーチ - 例'!$B$7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'リーチ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'リーチ - 例'!$C$7:$N$7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6-411E-BCC1-11C251E67144}"/>
            </c:ext>
          </c:extLst>
        </c:ser>
        <c:ser>
          <c:idx val="4"/>
          <c:order val="4"/>
          <c:tx>
            <c:strRef>
              <c:f>'リーチ - 例'!$B$8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'リーチ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'リーチ - 例'!$C$8:$N$8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6-411E-BCC1-11C251E67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53280"/>
        <c:axId val="65163264"/>
      </c:barChart>
      <c:dateAx>
        <c:axId val="65153280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5163264"/>
        <c:crosses val="autoZero"/>
        <c:auto val="1"/>
        <c:lblOffset val="100"/>
        <c:baseTimeUnit val="months"/>
      </c:dateAx>
      <c:valAx>
        <c:axId val="651632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15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WEB サイトのソース別訪問者数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'訪問数 - 例'!$B$4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6-4326-B420-1D159687EF7E}"/>
            </c:ext>
          </c:extLst>
        </c:ser>
        <c:ser>
          <c:idx val="1"/>
          <c:order val="1"/>
          <c:tx>
            <c:strRef>
              <c:f>'訪問数 - 例'!$B$5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6-4326-B420-1D159687EF7E}"/>
            </c:ext>
          </c:extLst>
        </c:ser>
        <c:ser>
          <c:idx val="2"/>
          <c:order val="2"/>
          <c:tx>
            <c:strRef>
              <c:f>'訪問数 - 例'!$B$6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6-4326-B420-1D159687EF7E}"/>
            </c:ext>
          </c:extLst>
        </c:ser>
        <c:ser>
          <c:idx val="3"/>
          <c:order val="3"/>
          <c:tx>
            <c:strRef>
              <c:f>'訪問数 - 例'!$B$7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6-4326-B420-1D159687EF7E}"/>
            </c:ext>
          </c:extLst>
        </c:ser>
        <c:ser>
          <c:idx val="4"/>
          <c:order val="4"/>
          <c:tx>
            <c:strRef>
              <c:f>'訪問数 - 例'!$B$8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6-4326-B420-1D159687EF7E}"/>
            </c:ext>
          </c:extLst>
        </c:ser>
        <c:ser>
          <c:idx val="5"/>
          <c:order val="5"/>
          <c:tx>
            <c:strRef>
              <c:f>'訪問数 - 例'!$B$9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6-4326-B420-1D159687EF7E}"/>
            </c:ext>
          </c:extLst>
        </c:ser>
        <c:ser>
          <c:idx val="6"/>
          <c:order val="6"/>
          <c:tx>
            <c:strRef>
              <c:f>'訪問数 - 例'!$B$10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66-4326-B420-1D159687EF7E}"/>
            </c:ext>
          </c:extLst>
        </c:ser>
        <c:ser>
          <c:idx val="7"/>
          <c:order val="7"/>
          <c:tx>
            <c:strRef>
              <c:f>'訪問数 - 例'!$B$11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'訪問数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66-4326-B420-1D159687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312256"/>
        <c:axId val="65313792"/>
      </c:barChart>
      <c:dateAx>
        <c:axId val="6531225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5313792"/>
        <c:crosses val="autoZero"/>
        <c:auto val="1"/>
        <c:lblOffset val="100"/>
        <c:baseTimeUnit val="months"/>
      </c:dateAx>
      <c:valAx>
        <c:axId val="65313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31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Web サイトの訪問者数合計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'訪問数 - 例'!$B$13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342-F645-B900-EC61F5D5DA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42-F645-B900-EC61F5D5DA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42-F645-B900-EC61F5D5DA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42-F645-B900-EC61F5D5DA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42-F645-B900-EC61F5D5DA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42-F645-B900-EC61F5D5DA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42-F645-B900-EC61F5D5DA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42-F645-B900-EC61F5D5DA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42-F645-B900-EC61F5D5DA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42-F645-B900-EC61F5D5DA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42-F645-B900-EC61F5D5DA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42-F645-B900-EC61F5D5DA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42-F645-B900-EC61F5D5DA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42-F645-B900-EC61F5D5DA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342-F645-B900-EC61F5D5DA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42-F645-B900-EC61F5D5DA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342-F645-B900-EC61F5D5DA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42-F645-B900-EC61F5D5DA7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42-F645-B900-EC61F5D5DA7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42-F645-B900-EC61F5D5DA7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42-F645-B900-EC61F5D5DA7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42-F645-B900-EC61F5D5DA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342-F645-B900-EC61F5D5DA7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342-F645-B900-EC61F5D5DA7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'訪問数 - 例'!$C$12:$N$12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'訪問数 - 例'!$C$13:$N$13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9-4CF4-A450-068358A9EA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5784832"/>
        <c:axId val="65880832"/>
      </c:barChart>
      <c:dateAx>
        <c:axId val="65784832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5880832"/>
        <c:crosses val="autoZero"/>
        <c:auto val="1"/>
        <c:lblOffset val="100"/>
        <c:baseTimeUnit val="months"/>
      </c:dateAx>
      <c:valAx>
        <c:axId val="65880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78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ソース別に生成されたリード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'リード - 例'!$B$4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9E4C-92CB-BA8BDECA71AB}"/>
            </c:ext>
          </c:extLst>
        </c:ser>
        <c:ser>
          <c:idx val="1"/>
          <c:order val="1"/>
          <c:tx>
            <c:strRef>
              <c:f>'リード - 例'!$B$5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B-9E4C-92CB-BA8BDECA71AB}"/>
            </c:ext>
          </c:extLst>
        </c:ser>
        <c:ser>
          <c:idx val="2"/>
          <c:order val="2"/>
          <c:tx>
            <c:strRef>
              <c:f>'リード - 例'!$B$6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B-9E4C-92CB-BA8BDECA71AB}"/>
            </c:ext>
          </c:extLst>
        </c:ser>
        <c:ser>
          <c:idx val="3"/>
          <c:order val="3"/>
          <c:tx>
            <c:strRef>
              <c:f>'リード - 例'!$B$7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B-9E4C-92CB-BA8BDECA71AB}"/>
            </c:ext>
          </c:extLst>
        </c:ser>
        <c:ser>
          <c:idx val="4"/>
          <c:order val="4"/>
          <c:tx>
            <c:strRef>
              <c:f>'リード - 例'!$B$8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1B-9E4C-92CB-BA8BDECA71AB}"/>
            </c:ext>
          </c:extLst>
        </c:ser>
        <c:ser>
          <c:idx val="5"/>
          <c:order val="5"/>
          <c:tx>
            <c:strRef>
              <c:f>'リード - 例'!$B$9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1B-9E4C-92CB-BA8BDECA71AB}"/>
            </c:ext>
          </c:extLst>
        </c:ser>
        <c:ser>
          <c:idx val="6"/>
          <c:order val="6"/>
          <c:tx>
            <c:strRef>
              <c:f>'リード - 例'!$B$10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B-9E4C-92CB-BA8BDECA71AB}"/>
            </c:ext>
          </c:extLst>
        </c:ser>
        <c:ser>
          <c:idx val="7"/>
          <c:order val="7"/>
          <c:tx>
            <c:strRef>
              <c:f>'リード - 例'!$B$11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'リード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1B-9E4C-92CB-BA8BDECA7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246144"/>
        <c:axId val="66247680"/>
      </c:barChart>
      <c:dateAx>
        <c:axId val="66246144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6247680"/>
        <c:crosses val="autoZero"/>
        <c:auto val="1"/>
        <c:lblOffset val="100"/>
        <c:baseTimeUnit val="months"/>
      </c:dateAx>
      <c:valAx>
        <c:axId val="662476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2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生成されたリードの合計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'リード - 例'!$B$13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56-184C-8974-99EBF7FF3D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56-184C-8974-99EBF7FF3D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56-184C-8974-99EBF7FF3D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56-184C-8974-99EBF7FF3D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56-184C-8974-99EBF7FF3D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56-184C-8974-99EBF7FF3D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56-184C-8974-99EBF7FF3D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56-184C-8974-99EBF7FF3D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56-184C-8974-99EBF7FF3D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56-184C-8974-99EBF7FF3D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56-184C-8974-99EBF7FF3D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56-184C-8974-99EBF7FF3D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56-184C-8974-99EBF7FF3D8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56-184C-8974-99EBF7FF3D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56-184C-8974-99EBF7FF3D8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56-184C-8974-99EBF7FF3D8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56-184C-8974-99EBF7FF3D8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56-184C-8974-99EBF7FF3D8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56-184C-8974-99EBF7FF3D8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56-184C-8974-99EBF7FF3D8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656-184C-8974-99EBF7FF3D8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656-184C-8974-99EBF7FF3D8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656-184C-8974-99EBF7FF3D8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656-184C-8974-99EBF7FF3D8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'リード - 例'!$C$12:$N$12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'リード - 例'!$C$13:$N$13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656-184C-8974-99EBF7FF3D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6006016"/>
        <c:axId val="66028288"/>
      </c:barChart>
      <c:dateAx>
        <c:axId val="6600601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6028288"/>
        <c:crosses val="autoZero"/>
        <c:auto val="1"/>
        <c:lblOffset val="100"/>
        <c:baseTimeUnit val="months"/>
      </c:dateAx>
      <c:valAx>
        <c:axId val="66028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00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>
                <a:solidFill>
                  <a:srgbClr val="404040"/>
                </a:solidFill>
              </a:rPr>
              <a:t>ソース別に生み出された顧客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'顧客 - 例'!$B$4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例'!$C$4:$N$4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2-1B4D-85BE-333BC209E2DF}"/>
            </c:ext>
          </c:extLst>
        </c:ser>
        <c:ser>
          <c:idx val="1"/>
          <c:order val="1"/>
          <c:tx>
            <c:strRef>
              <c:f>'顧客 - 例'!$B$5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例'!$C$5:$N$5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2-1B4D-85BE-333BC209E2DF}"/>
            </c:ext>
          </c:extLst>
        </c:ser>
        <c:ser>
          <c:idx val="2"/>
          <c:order val="2"/>
          <c:tx>
            <c:strRef>
              <c:f>'顧客 - 例'!$B$6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2-1B4D-85BE-333BC209E2DF}"/>
            </c:ext>
          </c:extLst>
        </c:ser>
        <c:ser>
          <c:idx val="3"/>
          <c:order val="3"/>
          <c:tx>
            <c:strRef>
              <c:f>'顧客 - 例'!$B$7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例'!$C$7:$N$7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2-1B4D-85BE-333BC209E2DF}"/>
            </c:ext>
          </c:extLst>
        </c:ser>
        <c:ser>
          <c:idx val="4"/>
          <c:order val="4"/>
          <c:tx>
            <c:strRef>
              <c:f>'顧客 - 例'!$B$8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2-1B4D-85BE-333BC209E2DF}"/>
            </c:ext>
          </c:extLst>
        </c:ser>
        <c:ser>
          <c:idx val="5"/>
          <c:order val="5"/>
          <c:tx>
            <c:strRef>
              <c:f>'顧客 - 例'!$B$9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例'!$C$9:$N$9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62-1B4D-85BE-333BC209E2DF}"/>
            </c:ext>
          </c:extLst>
        </c:ser>
        <c:ser>
          <c:idx val="6"/>
          <c:order val="6"/>
          <c:tx>
            <c:strRef>
              <c:f>'顧客 - 例'!$B$10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例'!$C$10:$N$10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62-1B4D-85BE-333BC209E2DF}"/>
            </c:ext>
          </c:extLst>
        </c:ser>
        <c:ser>
          <c:idx val="7"/>
          <c:order val="7"/>
          <c:tx>
            <c:strRef>
              <c:f>'顧客 - 例'!$B$11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'顧客 - 例'!$C$3:$N$3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例'!$C$11:$N$11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62-1B4D-85BE-333BC209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180608"/>
        <c:axId val="66182144"/>
      </c:barChart>
      <c:dateAx>
        <c:axId val="6618060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6182144"/>
        <c:crosses val="autoZero"/>
        <c:auto val="1"/>
        <c:lblOffset val="100"/>
        <c:baseTimeUnit val="months"/>
      </c:dateAx>
      <c:valAx>
        <c:axId val="66182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1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マーケティング主導の総顧客数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'顧客 - 例'!$B$13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C5-3E43-9205-3507D8B11B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C5-3E43-9205-3507D8B11BF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C5-3E43-9205-3507D8B11B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C5-3E43-9205-3507D8B11B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C5-3E43-9205-3507D8B11B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C5-3E43-9205-3507D8B11BF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C5-3E43-9205-3507D8B11B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C5-3E43-9205-3507D8B11BF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C5-3E43-9205-3507D8B11BF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C5-3E43-9205-3507D8B11BF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C5-3E43-9205-3507D8B11BF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C5-3E43-9205-3507D8B11B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C5-3E43-9205-3507D8B11B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BC5-3E43-9205-3507D8B11B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BC5-3E43-9205-3507D8B11B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BC5-3E43-9205-3507D8B11BF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BC5-3E43-9205-3507D8B11BF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BC5-3E43-9205-3507D8B11BF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BC5-3E43-9205-3507D8B11BF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BC5-3E43-9205-3507D8B11BF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BC5-3E43-9205-3507D8B11BF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BC5-3E43-9205-3507D8B11BF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BC5-3E43-9205-3507D8B11BF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BC5-3E43-9205-3507D8B11BF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'顧客 - 例'!$C$12:$N$12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例'!$C$13:$N$13</c:f>
              <c:numCache>
                <c:formatCode>0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C5-3E43-9205-3507D8B11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6337792"/>
        <c:axId val="66372352"/>
      </c:barChart>
      <c:dateAx>
        <c:axId val="66337792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6372352"/>
        <c:crosses val="autoZero"/>
        <c:auto val="1"/>
        <c:lblOffset val="100"/>
        <c:baseTimeUnit val="months"/>
      </c:dateAx>
      <c:valAx>
        <c:axId val="66372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33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>
                <a:solidFill>
                  <a:srgbClr val="404040"/>
                </a:solidFill>
              </a:rPr>
              <a:t>マーケティングによって生み出された顧客の割合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F-42DF-AEFA-D4C44A293514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F-42DF-AEFA-D4C44A293514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F-42DF-AEFA-D4C44A293514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F-42DF-AEFA-D4C44A293514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1F-42DF-AEFA-D4C44A293514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1F-42DF-AEFA-D4C44A293514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1F-42DF-AEFA-D4C44A293514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1F-42DF-AEFA-D4C44A293514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71F-42DF-AEFA-D4C44A293514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71F-42DF-AEFA-D4C44A293514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71F-42DF-AEFA-D4C44A293514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E71F-42DF-AEFA-D4C44A29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50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'顧客 - 例'!$C$16:$N$16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'顧客 - 例'!$C$18:$N$18</c:f>
              <c:numCache>
                <c:formatCode>0%</c:formatCode>
                <c:ptCount val="12"/>
                <c:pt idx="0">
                  <c:v>0.6</c:v>
                </c:pt>
                <c:pt idx="1">
                  <c:v>0.65</c:v>
                </c:pt>
                <c:pt idx="2">
                  <c:v>0.7</c:v>
                </c:pt>
                <c:pt idx="3">
                  <c:v>0.42857142857142855</c:v>
                </c:pt>
                <c:pt idx="4">
                  <c:v>0.375</c:v>
                </c:pt>
                <c:pt idx="5">
                  <c:v>0.37777777777777777</c:v>
                </c:pt>
                <c:pt idx="6">
                  <c:v>0.34</c:v>
                </c:pt>
                <c:pt idx="7">
                  <c:v>0.30357142857142855</c:v>
                </c:pt>
                <c:pt idx="8">
                  <c:v>0.2857142857142857</c:v>
                </c:pt>
                <c:pt idx="9">
                  <c:v>0.27027027027027029</c:v>
                </c:pt>
                <c:pt idx="10">
                  <c:v>0.32894736842105265</c:v>
                </c:pt>
                <c:pt idx="11">
                  <c:v>0.35294117647058826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D-0F42-A167-D100767BC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379136"/>
        <c:axId val="66424832"/>
      </c:lineChart>
      <c:dateAx>
        <c:axId val="6637913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 sz="900"/>
            </a:pPr>
            <a:endParaRPr lang="en-US"/>
          </a:p>
        </c:txPr>
        <c:crossAx val="66424832"/>
        <c:crosses val="autoZero"/>
        <c:auto val="1"/>
        <c:lblOffset val="100"/>
        <c:baseTimeUnit val="months"/>
      </c:dateAx>
      <c:valAx>
        <c:axId val="66424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637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WEB サイトのソース別訪問者数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訪問数!$B$4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50-824B-ACC2-0422F3B6F1D7}"/>
            </c:ext>
          </c:extLst>
        </c:ser>
        <c:ser>
          <c:idx val="1"/>
          <c:order val="1"/>
          <c:tx>
            <c:strRef>
              <c:f>訪問数!$B$5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50-824B-ACC2-0422F3B6F1D7}"/>
            </c:ext>
          </c:extLst>
        </c:ser>
        <c:ser>
          <c:idx val="2"/>
          <c:order val="2"/>
          <c:tx>
            <c:strRef>
              <c:f>訪問数!$B$6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50-824B-ACC2-0422F3B6F1D7}"/>
            </c:ext>
          </c:extLst>
        </c:ser>
        <c:ser>
          <c:idx val="3"/>
          <c:order val="3"/>
          <c:tx>
            <c:strRef>
              <c:f>訪問数!$B$7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50-824B-ACC2-0422F3B6F1D7}"/>
            </c:ext>
          </c:extLst>
        </c:ser>
        <c:ser>
          <c:idx val="4"/>
          <c:order val="4"/>
          <c:tx>
            <c:strRef>
              <c:f>訪問数!$B$8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50-824B-ACC2-0422F3B6F1D7}"/>
            </c:ext>
          </c:extLst>
        </c:ser>
        <c:ser>
          <c:idx val="5"/>
          <c:order val="5"/>
          <c:tx>
            <c:strRef>
              <c:f>訪問数!$B$9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50-824B-ACC2-0422F3B6F1D7}"/>
            </c:ext>
          </c:extLst>
        </c:ser>
        <c:ser>
          <c:idx val="6"/>
          <c:order val="6"/>
          <c:tx>
            <c:strRef>
              <c:f>訪問数!$B$10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50-824B-ACC2-0422F3B6F1D7}"/>
            </c:ext>
          </c:extLst>
        </c:ser>
        <c:ser>
          <c:idx val="7"/>
          <c:order val="7"/>
          <c:tx>
            <c:strRef>
              <c:f>訪問数!$B$11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訪問数!$C$3:$N$3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50-824B-ACC2-0422F3B6F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54528"/>
        <c:axId val="63656320"/>
      </c:barChart>
      <c:dateAx>
        <c:axId val="6365452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3656320"/>
        <c:crosses val="autoZero"/>
        <c:auto val="1"/>
        <c:lblOffset val="100"/>
        <c:baseTimeUnit val="months"/>
      </c:dateAx>
      <c:valAx>
        <c:axId val="63656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65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zh-CN" altLang="en-US" sz="1800">
                <a:solidFill>
                  <a:srgbClr val="404040"/>
                </a:solidFill>
              </a:rPr>
              <a:t>訪問</a:t>
            </a:r>
            <a:r>
              <a:rPr lang="en-US" altLang="zh-CN" sz="1800">
                <a:solidFill>
                  <a:srgbClr val="404040"/>
                </a:solidFill>
              </a:rPr>
              <a:t>-</a:t>
            </a:r>
            <a:r>
              <a:rPr lang="ja-JP" altLang="en-US" sz="1800">
                <a:solidFill>
                  <a:srgbClr val="404040"/>
                </a:solidFill>
              </a:rPr>
              <a:t>リード </a:t>
            </a:r>
            <a:r>
              <a:rPr lang="en-US" altLang="ja-JP" sz="1800">
                <a:solidFill>
                  <a:srgbClr val="404040"/>
                </a:solidFill>
              </a:rPr>
              <a:t>%</a:t>
            </a:r>
            <a:endParaRPr lang="ja-JP" altLang="en-US" sz="1800">
              <a:solidFill>
                <a:srgbClr val="40404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'コンバージョン率 - 例'!$B$9</c:f>
              <c:strCache>
                <c:ptCount val="1"/>
                <c:pt idx="0">
                  <c:v>訪問-リード %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7D9-244A-B2CA-E440D22F834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9-244A-B2CA-E440D22F834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D9-244A-B2CA-E440D22F834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D9-244A-B2CA-E440D22F834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D9-244A-B2CA-E440D22F834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D9-244A-B2CA-E440D22F834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D9-244A-B2CA-E440D22F834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D9-244A-B2CA-E440D22F834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D9-244A-B2CA-E440D22F834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D9-244A-B2CA-E440D22F834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D9-244A-B2CA-E440D22F834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D9-244A-B2CA-E440D22F83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D9-244A-B2CA-E440D22F83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D9-244A-B2CA-E440D22F83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D9-244A-B2CA-E440D22F83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D9-244A-B2CA-E440D22F83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D9-244A-B2CA-E440D22F83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D9-244A-B2CA-E440D22F834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D9-244A-B2CA-E440D22F834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7D9-244A-B2CA-E440D22F834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D9-244A-B2CA-E440D22F834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D9-244A-B2CA-E440D22F834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D9-244A-B2CA-E440D22F834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7D9-244A-B2CA-E440D22F83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'コンバージョン率 - 例'!$C$8:$N$8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'コンバージョン率 - 例'!$C$9:$N$9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9-46DC-BDE8-34EB4B5237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12768"/>
        <c:axId val="64514304"/>
      </c:lineChart>
      <c:dateAx>
        <c:axId val="6451276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514304"/>
        <c:crosses val="autoZero"/>
        <c:auto val="1"/>
        <c:lblOffset val="100"/>
        <c:baseTimeUnit val="months"/>
      </c:dateAx>
      <c:valAx>
        <c:axId val="64514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51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1800">
                <a:solidFill>
                  <a:srgbClr val="404040"/>
                </a:solidFill>
              </a:rPr>
              <a:t>リード-顧客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247-1F4D-B25C-B737F10BE87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7-1F4D-B25C-B737F10BE87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47-1F4D-B25C-B737F10BE87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7-1F4D-B25C-B737F10BE87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47-1F4D-B25C-B737F10BE87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7-1F4D-B25C-B737F10BE87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47-1F4D-B25C-B737F10BE87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7-1F4D-B25C-B737F10BE87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47-1F4D-B25C-B737F10BE87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47-1F4D-B25C-B737F10BE87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7-1F4D-B25C-B737F10BE87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47-1F4D-B25C-B737F10BE87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47-1F4D-B25C-B737F10BE8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47-1F4D-B25C-B737F10BE8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47-1F4D-B25C-B737F10BE8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47-1F4D-B25C-B737F10BE8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247-1F4D-B25C-B737F10BE87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47-1F4D-B25C-B737F10BE8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247-1F4D-B25C-B737F10BE87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47-1F4D-B25C-B737F10BE87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47-1F4D-B25C-B737F10BE87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47-1F4D-B25C-B737F10BE8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47-1F4D-B25C-B737F10BE8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47-1F4D-B25C-B737F10BE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'コンバージョン率 - 例'!$C$8:$N$8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'コンバージョン率 - 例'!$C$10:$N$10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F-4359-9FFA-73E03B2940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731200"/>
        <c:axId val="66736512"/>
      </c:lineChart>
      <c:dateAx>
        <c:axId val="65731200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6736512"/>
        <c:crosses val="autoZero"/>
        <c:auto val="1"/>
        <c:lblOffset val="100"/>
        <c:baseTimeUnit val="months"/>
      </c:dateAx>
      <c:valAx>
        <c:axId val="66736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57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>
                <a:solidFill>
                  <a:srgbClr val="404040"/>
                </a:solidFill>
              </a:rPr>
              <a:t>訪問-顧客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784-4743-A5B4-BFB1531FBB5E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84-4743-A5B4-BFB1531FBB5E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84-4743-A5B4-BFB1531FBB5E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84-4743-A5B4-BFB1531FBB5E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784-4743-A5B4-BFB1531FBB5E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84-4743-A5B4-BFB1531FBB5E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784-4743-A5B4-BFB1531FBB5E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84-4743-A5B4-BFB1531FBB5E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784-4743-A5B4-BFB1531FBB5E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84-4743-A5B4-BFB1531FBB5E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784-4743-A5B4-BFB1531FBB5E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84-4743-A5B4-BFB1531FBB5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84-4743-A5B4-BFB1531FBB5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84-4743-A5B4-BFB1531FBB5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784-4743-A5B4-BFB1531FBB5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784-4743-A5B4-BFB1531FBB5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84-4743-A5B4-BFB1531FBB5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784-4743-A5B4-BFB1531FBB5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84-4743-A5B4-BFB1531FBB5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84-4743-A5B4-BFB1531FBB5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84-4743-A5B4-BFB1531FBB5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84-4743-A5B4-BFB1531FBB5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84-4743-A5B4-BFB1531FBB5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 sz="9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84-4743-A5B4-BFB1531FBB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'コンバージョン率 - 例'!$C$8:$N$8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'コンバージョン率 - 例'!$C$11:$N$11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7-409E-8B84-6F83F9C98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093248"/>
        <c:axId val="67094784"/>
      </c:lineChart>
      <c:dateAx>
        <c:axId val="6709324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7094784"/>
        <c:crosses val="autoZero"/>
        <c:auto val="1"/>
        <c:lblOffset val="100"/>
        <c:baseTimeUnit val="months"/>
      </c:dateAx>
      <c:valAx>
        <c:axId val="670947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709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Web サイトの訪問者数合計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訪問数!$B$13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5E45-8644-DFAD737994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5E45-8644-DFAD737994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5E45-8644-DFAD737994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5E45-8644-DFAD737994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5E45-8644-DFAD737994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5E45-8644-DFAD737994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5E45-8644-DFAD737994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5E45-8644-DFAD7379945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6B-5E45-8644-DFAD737994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6B-5E45-8644-DFAD737994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6B-5E45-8644-DFAD737994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56B-5E45-8644-DFAD7379945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6B-5E45-8644-DFAD7379945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6B-5E45-8644-DFAD7379945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6B-5E45-8644-DFAD7379945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6B-5E45-8644-DFAD7379945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6B-5E45-8644-DFAD7379945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6B-5E45-8644-DFAD7379945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6B-5E45-8644-DFAD7379945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6B-5E45-8644-DFAD7379945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6B-5E45-8644-DFAD7379945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6B-5E45-8644-DFAD7379945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56B-5E45-8644-DFAD7379945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6B-5E45-8644-DFAD7379945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訪問数!$C$12:$N$12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訪問数!$C$13:$N$13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56B-5E45-8644-DFAD737994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3750528"/>
        <c:axId val="63752064"/>
      </c:barChart>
      <c:dateAx>
        <c:axId val="63750528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3752064"/>
        <c:crosses val="autoZero"/>
        <c:auto val="1"/>
        <c:lblOffset val="100"/>
        <c:baseTimeUnit val="months"/>
      </c:dateAx>
      <c:valAx>
        <c:axId val="637520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75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ソース別に生成されたリード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リード!$B$4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6D5-D746-8A74-2835F4DBE804}"/>
            </c:ext>
          </c:extLst>
        </c:ser>
        <c:ser>
          <c:idx val="1"/>
          <c:order val="1"/>
          <c:tx>
            <c:strRef>
              <c:f>リード!$B$5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6D5-D746-8A74-2835F4DBE804}"/>
            </c:ext>
          </c:extLst>
        </c:ser>
        <c:ser>
          <c:idx val="2"/>
          <c:order val="2"/>
          <c:tx>
            <c:strRef>
              <c:f>リード!$B$6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6D5-D746-8A74-2835F4DBE804}"/>
            </c:ext>
          </c:extLst>
        </c:ser>
        <c:ser>
          <c:idx val="3"/>
          <c:order val="3"/>
          <c:tx>
            <c:strRef>
              <c:f>リード!$B$7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6D5-D746-8A74-2835F4DBE804}"/>
            </c:ext>
          </c:extLst>
        </c:ser>
        <c:ser>
          <c:idx val="4"/>
          <c:order val="4"/>
          <c:tx>
            <c:strRef>
              <c:f>リード!$B$8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16D5-D746-8A74-2835F4DBE804}"/>
            </c:ext>
          </c:extLst>
        </c:ser>
        <c:ser>
          <c:idx val="5"/>
          <c:order val="5"/>
          <c:tx>
            <c:strRef>
              <c:f>リード!$B$9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16D5-D746-8A74-2835F4DBE804}"/>
            </c:ext>
          </c:extLst>
        </c:ser>
        <c:ser>
          <c:idx val="6"/>
          <c:order val="6"/>
          <c:tx>
            <c:strRef>
              <c:f>リード!$B$10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16D5-D746-8A74-2835F4DBE804}"/>
            </c:ext>
          </c:extLst>
        </c:ser>
        <c:ser>
          <c:idx val="7"/>
          <c:order val="7"/>
          <c:tx>
            <c:strRef>
              <c:f>リード!$B$11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リード!$C$3:$N$3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16D5-D746-8A74-2835F4DBE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59040"/>
        <c:axId val="64364928"/>
      </c:barChart>
      <c:dateAx>
        <c:axId val="64359040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364928"/>
        <c:crosses val="autoZero"/>
        <c:auto val="1"/>
        <c:lblOffset val="100"/>
        <c:baseTimeUnit val="months"/>
      </c:dateAx>
      <c:valAx>
        <c:axId val="6436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3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生成されたリードの合計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リード!$B$13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0-834D-BDD5-28EF5D9F73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0-834D-BDD5-28EF5D9F73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10-834D-BDD5-28EF5D9F73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0-834D-BDD5-28EF5D9F73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10-834D-BDD5-28EF5D9F73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10-834D-BDD5-28EF5D9F73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10-834D-BDD5-28EF5D9F736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910-834D-BDD5-28EF5D9F736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910-834D-BDD5-28EF5D9F736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910-834D-BDD5-28EF5D9F73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910-834D-BDD5-28EF5D9F736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910-834D-BDD5-28EF5D9F73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910-834D-BDD5-28EF5D9F73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10-834D-BDD5-28EF5D9F736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10-834D-BDD5-28EF5D9F736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910-834D-BDD5-28EF5D9F736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910-834D-BDD5-28EF5D9F736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910-834D-BDD5-28EF5D9F736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910-834D-BDD5-28EF5D9F736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910-834D-BDD5-28EF5D9F736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910-834D-BDD5-28EF5D9F736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910-834D-BDD5-28EF5D9F736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910-834D-BDD5-28EF5D9F736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910-834D-BDD5-28EF5D9F736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リード!$C$12:$N$12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リード!$C$13:$N$13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910-834D-BDD5-28EF5D9F7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4465152"/>
        <c:axId val="64479232"/>
      </c:barChart>
      <c:dateAx>
        <c:axId val="64465152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479232"/>
        <c:crosses val="autoZero"/>
        <c:auto val="1"/>
        <c:lblOffset val="100"/>
        <c:baseTimeUnit val="months"/>
      </c:dateAx>
      <c:valAx>
        <c:axId val="64479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4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ソース別に生み出された顧客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顧客!$B$4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75E-1A4F-9017-04DED05B4EC1}"/>
            </c:ext>
          </c:extLst>
        </c:ser>
        <c:ser>
          <c:idx val="1"/>
          <c:order val="1"/>
          <c:tx>
            <c:strRef>
              <c:f>顧客!$B$5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75E-1A4F-9017-04DED05B4EC1}"/>
            </c:ext>
          </c:extLst>
        </c:ser>
        <c:ser>
          <c:idx val="2"/>
          <c:order val="2"/>
          <c:tx>
            <c:strRef>
              <c:f>顧客!$B$6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75E-1A4F-9017-04DED05B4EC1}"/>
            </c:ext>
          </c:extLst>
        </c:ser>
        <c:ser>
          <c:idx val="3"/>
          <c:order val="3"/>
          <c:tx>
            <c:strRef>
              <c:f>顧客!$B$7</c:f>
              <c:strCache>
                <c:ptCount val="1"/>
                <c:pt idx="0">
                  <c:v>ペイド サーチ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75E-1A4F-9017-04DED05B4EC1}"/>
            </c:ext>
          </c:extLst>
        </c:ser>
        <c:ser>
          <c:idx val="4"/>
          <c:order val="4"/>
          <c:tx>
            <c:strRef>
              <c:f>顧客!$B$8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75E-1A4F-9017-04DED05B4EC1}"/>
            </c:ext>
          </c:extLst>
        </c:ser>
        <c:ser>
          <c:idx val="5"/>
          <c:order val="5"/>
          <c:tx>
            <c:strRef>
              <c:f>顧客!$B$9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75E-1A4F-9017-04DED05B4EC1}"/>
            </c:ext>
          </c:extLst>
        </c:ser>
        <c:ser>
          <c:idx val="6"/>
          <c:order val="6"/>
          <c:tx>
            <c:strRef>
              <c:f>顧客!$B$10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75E-1A4F-9017-04DED05B4EC1}"/>
            </c:ext>
          </c:extLst>
        </c:ser>
        <c:ser>
          <c:idx val="7"/>
          <c:order val="7"/>
          <c:tx>
            <c:strRef>
              <c:f>顧客!$B$11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顧客!$C$3:$N$3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75E-1A4F-9017-04DED05B4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97376"/>
        <c:axId val="64198912"/>
      </c:barChart>
      <c:dateAx>
        <c:axId val="6419737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198912"/>
        <c:crosses val="autoZero"/>
        <c:auto val="1"/>
        <c:lblOffset val="100"/>
        <c:baseTimeUnit val="months"/>
      </c:dateAx>
      <c:valAx>
        <c:axId val="64198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19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/>
              <a:t>マーケティング主導の総顧客数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顧客!$B$13</c:f>
              <c:strCache>
                <c:ptCount val="1"/>
                <c:pt idx="0">
                  <c:v>合計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1-DB4A-82DB-64CE5743D2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1-DB4A-82DB-64CE5743D2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1-DB4A-82DB-64CE5743D2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1-DB4A-82DB-64CE5743D2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F1-DB4A-82DB-64CE5743D2C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F1-DB4A-82DB-64CE5743D2C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F1-DB4A-82DB-64CE5743D2C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F1-DB4A-82DB-64CE5743D2C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4F1-DB4A-82DB-64CE5743D2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F1-DB4A-82DB-64CE5743D2C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4F1-DB4A-82DB-64CE5743D2C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4F1-DB4A-82DB-64CE5743D2C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F1-DB4A-82DB-64CE5743D2C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F1-DB4A-82DB-64CE5743D2C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F1-DB4A-82DB-64CE5743D2C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4F1-DB4A-82DB-64CE5743D2C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4F1-DB4A-82DB-64CE5743D2C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4F1-DB4A-82DB-64CE5743D2C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4F1-DB4A-82DB-64CE5743D2C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4F1-DB4A-82DB-64CE5743D2C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4F1-DB4A-82DB-64CE5743D2C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4F1-DB4A-82DB-64CE5743D2C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4F1-DB4A-82DB-64CE5743D2C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MS PGothic" panose="020B0600070205080204" pitchFamily="34" charset="-128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4F1-DB4A-82DB-64CE5743D2C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顧客!$C$12:$N$12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4F1-DB4A-82DB-64CE5743D2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4751872"/>
        <c:axId val="64765952"/>
      </c:barChart>
      <c:dateAx>
        <c:axId val="64751872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765952"/>
        <c:crosses val="autoZero"/>
        <c:auto val="1"/>
        <c:lblOffset val="100"/>
        <c:baseTimeUnit val="months"/>
      </c:dateAx>
      <c:valAx>
        <c:axId val="64765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75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/>
              <a:t>マーケティングによって生み出された顧客の割合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8-2A4F-8BD9-57905CF4227B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8-2A4F-8BD9-57905CF4227B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8-2A4F-8BD9-57905CF4227B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8-2A4F-8BD9-57905CF4227B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38-2A4F-8BD9-57905CF4227B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8-2A4F-8BD9-57905CF4227B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38-2A4F-8BD9-57905CF4227B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38-2A4F-8BD9-57905CF4227B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38-2A4F-8BD9-57905CF4227B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38-2A4F-8BD9-57905CF4227B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38-2A4F-8BD9-57905CF4227B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38-2A4F-8BD9-57905CF42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顧客!$C$16:$N$16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顧客!$C$18:$N$18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A38-2A4F-8BD9-57905CF422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806912"/>
        <c:axId val="64962944"/>
      </c:lineChart>
      <c:dateAx>
        <c:axId val="64806912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4962944"/>
        <c:crosses val="autoZero"/>
        <c:auto val="1"/>
        <c:lblOffset val="100"/>
        <c:baseTimeUnit val="months"/>
      </c:dateAx>
      <c:valAx>
        <c:axId val="64962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80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コンバージョン率!$B$9</c:f>
              <c:strCache>
                <c:ptCount val="1"/>
                <c:pt idx="0">
                  <c:v>訪問-リード %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C3-2646-A469-C32C66951BDD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C3-2646-A469-C32C66951BDD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C3-2646-A469-C32C66951BDD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C3-2646-A469-C32C66951BDD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C3-2646-A469-C32C66951BDD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C3-2646-A469-C32C66951BDD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C3-2646-A469-C32C66951BDD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4C3-2646-A469-C32C66951BDD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3-2646-A469-C32C66951BDD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44C3-2646-A469-C32C66951BDD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44C3-2646-A469-C32C66951BDD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44C3-2646-A469-C32C66951BD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C3-2646-A469-C32C66951BD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4C3-2646-A469-C32C66951BD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4C3-2646-A469-C32C66951BD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C3-2646-A469-C32C66951BD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4C3-2646-A469-C32C66951BD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4C3-2646-A469-C32C66951BD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4C3-2646-A469-C32C66951BD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4C3-2646-A469-C32C66951BD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4C3-2646-A469-C32C66951BD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4C3-2646-A469-C32C66951BD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4C3-2646-A469-C32C66951BD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4C3-2646-A469-C32C66951BD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コンバージョン率!$C$8:$N$8</c:f>
              <c:numCache>
                <c:formatCode>[$-11]mmm\-yy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コンバージョン率!$C$9:$N$9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4C3-2646-A469-C32C66951B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611456"/>
        <c:axId val="64612992"/>
      </c:lineChart>
      <c:dateAx>
        <c:axId val="64611456"/>
        <c:scaling>
          <c:orientation val="minMax"/>
        </c:scaling>
        <c:delete val="0"/>
        <c:axPos val="b"/>
        <c:numFmt formatCode="[$-11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612992"/>
        <c:crosses val="autoZero"/>
        <c:auto val="1"/>
        <c:lblOffset val="100"/>
        <c:baseTimeUnit val="months"/>
      </c:dateAx>
      <c:valAx>
        <c:axId val="6461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61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30&amp;utm_language=JP&amp;utm_source=template-excel&amp;utm_medium=content&amp;utm_campaign=ic-Content+Marketing+Metrics-excel-77830-jp&amp;lpa=ic+Content+Marketing+Metrics+excel+77830+jp" TargetMode="Externa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1507670</xdr:colOff>
      <xdr:row>14</xdr:row>
      <xdr:rowOff>187778</xdr:rowOff>
    </xdr:from>
    <xdr:to>
      <xdr:col>15</xdr:col>
      <xdr:colOff>0</xdr:colOff>
      <xdr:row>15</xdr:row>
      <xdr:rowOff>4864100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BB7227-8579-3F4B-8992-BE88E570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393700</xdr:colOff>
      <xdr:row>0</xdr:row>
      <xdr:rowOff>25400</xdr:rowOff>
    </xdr:from>
    <xdr:to>
      <xdr:col>16</xdr:col>
      <xdr:colOff>12700</xdr:colOff>
      <xdr:row>0</xdr:row>
      <xdr:rowOff>515804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A4DBF9-2838-C19D-52F4-0B4F53DC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0" y="25400"/>
          <a:ext cx="2743200" cy="4904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17FC1F-C520-4E0D-AC9E-EAA325DA4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3841F0-10A6-4EED-9B19-A42E9A16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A36498-9FBF-4243-9C79-971284F2E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85305E-29CA-DD47-8EC1-604ABB24B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C4E6EE-9425-B948-BA3C-8F69B86C7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340DF-E21E-F14E-A27B-04461AEE3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3747BC-C60B-4E4A-8375-859271DD9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07F3B-F16E-AC4F-8A6A-DB7B14D09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27092D-F197-FD42-9731-8BE013A2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F26778-B4E1-4342-A814-994555D66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78321-F271-4443-BAB6-5418560CA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EB6E06-D452-1D47-9BC0-9DBB5E24D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9B7CB8-7AEE-8749-8AFC-75D7E56E6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1494970</xdr:colOff>
      <xdr:row>11</xdr:row>
      <xdr:rowOff>22678</xdr:rowOff>
    </xdr:from>
    <xdr:to>
      <xdr:col>15</xdr:col>
      <xdr:colOff>12700</xdr:colOff>
      <xdr:row>11</xdr:row>
      <xdr:rowOff>4838700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50A2-16D8-4F57-BF27-0A25FE8B3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70A807-F084-49F4-81BC-E07CBCC57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2A4F69-EB5C-41AB-9CC8-11546B3E8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8DE47-99F4-5048-B5E0-A46182ACF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8BC0CB-BFBF-3746-A879-7FA37E953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725C5-5013-C744-9E1E-7CFE7679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7F05D0-4D6F-BD42-9629-F48277E83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4A025E-496B-7D4F-A387-66840C9F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Content+Marketing+Metrics-excel-77830-jp&amp;lpa=ic+Content+Marketing+Metrics+excel+77830+j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P21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9" customWidth="1"/>
    <col min="2" max="2" width="21.5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4</v>
      </c>
      <c r="C2" s="13"/>
    </row>
    <row r="3" spans="2:16" s="14" customFormat="1" ht="20.25" customHeight="1">
      <c r="B3" s="15" t="s">
        <v>5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4">
        <f>IFERROR((N4-M4)/M4,0)</f>
        <v>0</v>
      </c>
      <c r="P4" s="21"/>
    </row>
    <row r="5" spans="2:16" ht="20.25" customHeight="1">
      <c r="B5" s="22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3">
        <f t="shared" ref="O5:O12" si="0">IFERROR((N5-M5)/M5,0)</f>
        <v>0</v>
      </c>
      <c r="P5" s="24"/>
    </row>
    <row r="6" spans="2:16" ht="20.25" customHeight="1">
      <c r="B6" s="19" t="s">
        <v>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4">
        <f t="shared" si="0"/>
        <v>0</v>
      </c>
      <c r="P6" s="21"/>
    </row>
    <row r="7" spans="2:16" ht="20.25" customHeight="1">
      <c r="B7" s="22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3">
        <f t="shared" si="0"/>
        <v>0</v>
      </c>
      <c r="P7" s="24"/>
    </row>
    <row r="8" spans="2:16" ht="20.25" customHeight="1">
      <c r="B8" s="19" t="s">
        <v>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4">
        <f t="shared" si="0"/>
        <v>0</v>
      </c>
      <c r="P8" s="21"/>
    </row>
    <row r="9" spans="2:16" ht="20.25" customHeight="1">
      <c r="B9" s="22" t="s">
        <v>10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3">
        <f t="shared" si="0"/>
        <v>0</v>
      </c>
      <c r="P9" s="24"/>
    </row>
    <row r="10" spans="2:16" ht="20.25" customHeight="1">
      <c r="B10" s="19" t="s">
        <v>11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4">
        <f t="shared" si="0"/>
        <v>0</v>
      </c>
      <c r="P10" s="21"/>
    </row>
    <row r="11" spans="2:16" ht="20.25" customHeight="1">
      <c r="B11" s="22" t="s">
        <v>12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3">
        <f t="shared" si="0"/>
        <v>0</v>
      </c>
      <c r="P11" s="24"/>
    </row>
    <row r="12" spans="2:16" ht="20.25" customHeight="1">
      <c r="B12" s="19" t="s">
        <v>13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>
        <f t="shared" si="0"/>
        <v>0</v>
      </c>
      <c r="P12" s="21"/>
    </row>
    <row r="13" spans="2:16" ht="11.25" customHeight="1"/>
    <row r="14" spans="2:16" ht="20.25" customHeight="1">
      <c r="B14" s="25" t="s">
        <v>14</v>
      </c>
      <c r="C14" s="7">
        <f>SUM(C4:C12)</f>
        <v>0</v>
      </c>
      <c r="D14" s="7">
        <f t="shared" ref="D14:N14" si="1">SUM(D4:D12)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>SUM(M4:M12)</f>
        <v>0</v>
      </c>
      <c r="N14" s="7">
        <f t="shared" si="1"/>
        <v>0</v>
      </c>
      <c r="O14" s="3">
        <f>IFERROR((N14-M14)/M14,0)</f>
        <v>0</v>
      </c>
    </row>
    <row r="15" spans="2:16" ht="18" customHeight="1"/>
    <row r="16" spans="2:16" ht="400" customHeight="1"/>
    <row r="17" spans="2:16" ht="18" customHeight="1"/>
    <row r="18" spans="2:16" ht="50.25" customHeight="1">
      <c r="B18" s="31" t="s">
        <v>44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2:16" ht="18" customHeight="1"/>
    <row r="20" spans="2:16" ht="18" customHeight="1"/>
    <row r="21" spans="2:16" ht="18" customHeight="1"/>
  </sheetData>
  <mergeCells count="1">
    <mergeCell ref="B18:P18"/>
  </mergeCells>
  <phoneticPr fontId="11" type="noConversion"/>
  <hyperlinks>
    <hyperlink ref="B18:P18" r:id="rId1" display="ここをクリックして Smartsheet で作成" xr:uid="{7BA3A57A-BC85-4A6C-A6B1-E7983F708E29}"/>
  </hyperlinks>
  <pageMargins left="0.3" right="0.3" top="0.3" bottom="0.3" header="0" footer="0"/>
  <pageSetup scale="64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B1:O21"/>
  <sheetViews>
    <sheetView showGridLines="0" zoomScaleNormal="100" zoomScaleSheetLayoutView="70" workbookViewId="0">
      <selection activeCell="B2" sqref="B2"/>
    </sheetView>
  </sheetViews>
  <sheetFormatPr baseColWidth="10" defaultColWidth="10.83203125" defaultRowHeight="16"/>
  <cols>
    <col min="1" max="1" width="3.33203125" style="9" customWidth="1"/>
    <col min="2" max="2" width="22" style="9" customWidth="1"/>
    <col min="3" max="14" width="10.83203125" style="9" customWidth="1"/>
    <col min="15" max="15" width="13.83203125" style="9" customWidth="1"/>
    <col min="16" max="16" width="3.83203125" style="9" customWidth="1"/>
    <col min="17" max="16384" width="10.83203125" style="9"/>
  </cols>
  <sheetData>
    <row r="1" spans="2:15" ht="42" customHeight="1">
      <c r="B1" s="10" t="s">
        <v>3</v>
      </c>
      <c r="C1" s="10"/>
    </row>
    <row r="2" spans="2:15" s="11" customFormat="1" ht="23.25" customHeight="1">
      <c r="B2" s="12" t="s">
        <v>31</v>
      </c>
      <c r="C2" s="13"/>
    </row>
    <row r="3" spans="2:15" s="14" customFormat="1" ht="20.25" customHeight="1">
      <c r="B3" s="9"/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</row>
    <row r="4" spans="2:15" ht="20.25" customHeight="1">
      <c r="B4" s="19" t="s">
        <v>32</v>
      </c>
      <c r="C4" s="20">
        <f>'訪問数 - 例'!C13</f>
        <v>894</v>
      </c>
      <c r="D4" s="20">
        <f>'訪問数 - 例'!D13</f>
        <v>896</v>
      </c>
      <c r="E4" s="20">
        <f>'訪問数 - 例'!E13</f>
        <v>898</v>
      </c>
      <c r="F4" s="20">
        <f>'訪問数 - 例'!F13</f>
        <v>900</v>
      </c>
      <c r="G4" s="20">
        <f>'訪問数 - 例'!G13</f>
        <v>902</v>
      </c>
      <c r="H4" s="20">
        <f>'訪問数 - 例'!H13</f>
        <v>904</v>
      </c>
      <c r="I4" s="20">
        <f>'訪問数 - 例'!I13</f>
        <v>906</v>
      </c>
      <c r="J4" s="20">
        <f>'訪問数 - 例'!J13</f>
        <v>908</v>
      </c>
      <c r="K4" s="20">
        <f>'訪問数 - 例'!K13</f>
        <v>910</v>
      </c>
      <c r="L4" s="20">
        <f>'訪問数 - 例'!L13</f>
        <v>912</v>
      </c>
      <c r="M4" s="20">
        <f>'訪問数 - 例'!M13</f>
        <v>1664</v>
      </c>
      <c r="N4" s="20">
        <f>'訪問数 - 例'!N13</f>
        <v>1716</v>
      </c>
      <c r="O4" s="5">
        <f>IFERROR((N4-M4)/M4,0)</f>
        <v>3.125E-2</v>
      </c>
    </row>
    <row r="5" spans="2:15" ht="20.25" customHeight="1">
      <c r="B5" s="22" t="s">
        <v>33</v>
      </c>
      <c r="C5" s="23">
        <f>'リード - 例'!C13</f>
        <v>894</v>
      </c>
      <c r="D5" s="23">
        <f>'リード - 例'!D13</f>
        <v>896</v>
      </c>
      <c r="E5" s="23">
        <f>'リード - 例'!E13</f>
        <v>898</v>
      </c>
      <c r="F5" s="23">
        <f>'リード - 例'!F13</f>
        <v>900</v>
      </c>
      <c r="G5" s="23">
        <f>'リード - 例'!G13</f>
        <v>902</v>
      </c>
      <c r="H5" s="23">
        <f>'リード - 例'!H13</f>
        <v>904</v>
      </c>
      <c r="I5" s="23">
        <f>'リード - 例'!I13</f>
        <v>906</v>
      </c>
      <c r="J5" s="23">
        <f>'リード - 例'!J13</f>
        <v>908</v>
      </c>
      <c r="K5" s="23">
        <f>'リード - 例'!K13</f>
        <v>910</v>
      </c>
      <c r="L5" s="23">
        <f>'リード - 例'!L13</f>
        <v>912</v>
      </c>
      <c r="M5" s="23">
        <f>'リード - 例'!M13</f>
        <v>1664</v>
      </c>
      <c r="N5" s="23">
        <f>'リード - 例'!N13</f>
        <v>1716</v>
      </c>
      <c r="O5" s="6">
        <f>IFERROR((N5-M5)/M5,0)</f>
        <v>3.125E-2</v>
      </c>
    </row>
    <row r="6" spans="2:15" ht="20.25" customHeight="1">
      <c r="B6" s="19" t="s">
        <v>34</v>
      </c>
      <c r="C6" s="20">
        <f>'顧客 - 例'!C13</f>
        <v>12</v>
      </c>
      <c r="D6" s="20">
        <f>'顧客 - 例'!D13</f>
        <v>13</v>
      </c>
      <c r="E6" s="20">
        <f>'顧客 - 例'!E13</f>
        <v>14</v>
      </c>
      <c r="F6" s="20">
        <f>'顧客 - 例'!F13</f>
        <v>15</v>
      </c>
      <c r="G6" s="20">
        <f>'顧客 - 例'!G13</f>
        <v>15</v>
      </c>
      <c r="H6" s="20">
        <f>'顧客 - 例'!H13</f>
        <v>17</v>
      </c>
      <c r="I6" s="20">
        <f>'顧客 - 例'!I13</f>
        <v>17</v>
      </c>
      <c r="J6" s="20">
        <f>'顧客 - 例'!J13</f>
        <v>17</v>
      </c>
      <c r="K6" s="20">
        <f>'顧客 - 例'!K13</f>
        <v>18</v>
      </c>
      <c r="L6" s="20">
        <f>'顧客 - 例'!L13</f>
        <v>20</v>
      </c>
      <c r="M6" s="20">
        <f>'顧客 - 例'!M13</f>
        <v>25</v>
      </c>
      <c r="N6" s="20">
        <f>'顧客 - 例'!N13</f>
        <v>30</v>
      </c>
      <c r="O6" s="5">
        <f>IFERROR((N6-M6)/M6,0)</f>
        <v>0.2</v>
      </c>
    </row>
    <row r="7" spans="2:15" s="27" customFormat="1" ht="11.2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20.25" customHeight="1">
      <c r="C8" s="16">
        <v>44579</v>
      </c>
      <c r="D8" s="16">
        <v>44610</v>
      </c>
      <c r="E8" s="16">
        <v>44638</v>
      </c>
      <c r="F8" s="16">
        <v>44669</v>
      </c>
      <c r="G8" s="16">
        <v>44699</v>
      </c>
      <c r="H8" s="16">
        <v>44730</v>
      </c>
      <c r="I8" s="16">
        <v>44760</v>
      </c>
      <c r="J8" s="16">
        <v>44791</v>
      </c>
      <c r="K8" s="16">
        <v>44822</v>
      </c>
      <c r="L8" s="16">
        <v>44852</v>
      </c>
      <c r="M8" s="16">
        <v>44883</v>
      </c>
      <c r="N8" s="16">
        <v>44913</v>
      </c>
      <c r="O8" s="17" t="s">
        <v>6</v>
      </c>
    </row>
    <row r="9" spans="2:15" ht="20.25" customHeight="1">
      <c r="B9" s="19" t="s">
        <v>35</v>
      </c>
      <c r="C9" s="4">
        <f>IFERROR(C5/C4,0)</f>
        <v>1</v>
      </c>
      <c r="D9" s="4">
        <f t="shared" ref="D9:N9" si="0">IFERROR(D5/D4,0)</f>
        <v>1</v>
      </c>
      <c r="E9" s="4">
        <f t="shared" si="0"/>
        <v>1</v>
      </c>
      <c r="F9" s="4">
        <f t="shared" si="0"/>
        <v>1</v>
      </c>
      <c r="G9" s="4">
        <f t="shared" si="0"/>
        <v>1</v>
      </c>
      <c r="H9" s="4">
        <f t="shared" si="0"/>
        <v>1</v>
      </c>
      <c r="I9" s="4">
        <f t="shared" si="0"/>
        <v>1</v>
      </c>
      <c r="J9" s="4">
        <f t="shared" si="0"/>
        <v>1</v>
      </c>
      <c r="K9" s="4">
        <f t="shared" si="0"/>
        <v>1</v>
      </c>
      <c r="L9" s="4">
        <f t="shared" si="0"/>
        <v>1</v>
      </c>
      <c r="M9" s="4">
        <f t="shared" si="0"/>
        <v>1</v>
      </c>
      <c r="N9" s="4">
        <f t="shared" si="0"/>
        <v>1</v>
      </c>
      <c r="O9" s="6">
        <f>IFERROR((N9-M9)/M9,0)</f>
        <v>0</v>
      </c>
    </row>
    <row r="10" spans="2:15" ht="20.25" customHeight="1">
      <c r="B10" s="19" t="s">
        <v>36</v>
      </c>
      <c r="C10" s="4">
        <f>IFERROR(C6/C5,0)</f>
        <v>1.3422818791946308E-2</v>
      </c>
      <c r="D10" s="4">
        <f t="shared" ref="D10:N10" si="1">IFERROR(D6/D5,0)</f>
        <v>1.4508928571428572E-2</v>
      </c>
      <c r="E10" s="4">
        <f t="shared" si="1"/>
        <v>1.5590200445434299E-2</v>
      </c>
      <c r="F10" s="4">
        <f t="shared" si="1"/>
        <v>1.6666666666666666E-2</v>
      </c>
      <c r="G10" s="4">
        <f t="shared" si="1"/>
        <v>1.662971175166297E-2</v>
      </c>
      <c r="H10" s="4">
        <f t="shared" si="1"/>
        <v>1.8805309734513276E-2</v>
      </c>
      <c r="I10" s="4">
        <f t="shared" si="1"/>
        <v>1.8763796909492272E-2</v>
      </c>
      <c r="J10" s="4">
        <f t="shared" si="1"/>
        <v>1.8722466960352423E-2</v>
      </c>
      <c r="K10" s="4">
        <f t="shared" si="1"/>
        <v>1.9780219780219779E-2</v>
      </c>
      <c r="L10" s="4">
        <f t="shared" si="1"/>
        <v>2.1929824561403508E-2</v>
      </c>
      <c r="M10" s="4">
        <f t="shared" si="1"/>
        <v>1.5024038461538462E-2</v>
      </c>
      <c r="N10" s="4">
        <f t="shared" si="1"/>
        <v>1.7482517482517484E-2</v>
      </c>
      <c r="O10" s="6">
        <f>IFERROR((N10-M10)/M10,0)</f>
        <v>0.16363636363636369</v>
      </c>
    </row>
    <row r="11" spans="2:15" ht="20.25" customHeight="1">
      <c r="B11" s="19" t="s">
        <v>37</v>
      </c>
      <c r="C11" s="4">
        <f>IFERROR(C6/C4,0)</f>
        <v>1.3422818791946308E-2</v>
      </c>
      <c r="D11" s="4">
        <f t="shared" ref="D11:N11" si="2">IFERROR(D6/D4,0)</f>
        <v>1.4508928571428572E-2</v>
      </c>
      <c r="E11" s="4">
        <f t="shared" si="2"/>
        <v>1.5590200445434299E-2</v>
      </c>
      <c r="F11" s="4">
        <f t="shared" si="2"/>
        <v>1.6666666666666666E-2</v>
      </c>
      <c r="G11" s="4">
        <f t="shared" si="2"/>
        <v>1.662971175166297E-2</v>
      </c>
      <c r="H11" s="4">
        <f t="shared" si="2"/>
        <v>1.8805309734513276E-2</v>
      </c>
      <c r="I11" s="4">
        <f t="shared" si="2"/>
        <v>1.8763796909492272E-2</v>
      </c>
      <c r="J11" s="4">
        <f t="shared" si="2"/>
        <v>1.8722466960352423E-2</v>
      </c>
      <c r="K11" s="4">
        <f t="shared" si="2"/>
        <v>1.9780219780219779E-2</v>
      </c>
      <c r="L11" s="4">
        <f t="shared" si="2"/>
        <v>2.1929824561403508E-2</v>
      </c>
      <c r="M11" s="4">
        <f t="shared" si="2"/>
        <v>1.5024038461538462E-2</v>
      </c>
      <c r="N11" s="4">
        <f t="shared" si="2"/>
        <v>1.7482517482517484E-2</v>
      </c>
      <c r="O11" s="6">
        <f>IFERROR((N11-M11)/M11,0)</f>
        <v>0.16363636363636369</v>
      </c>
    </row>
    <row r="12" spans="2:15" s="27" customFormat="1" ht="18" customHeight="1">
      <c r="B12" s="2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80" customHeight="1"/>
    <row r="14" spans="2:15" ht="180" customHeight="1"/>
    <row r="15" spans="2:15" ht="180" customHeight="1"/>
    <row r="16" spans="2:15" ht="18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7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" customWidth="1"/>
    <col min="2" max="2" width="86.6640625" style="1" customWidth="1"/>
    <col min="3" max="16384" width="10.83203125" style="1"/>
  </cols>
  <sheetData>
    <row r="1" spans="2:2" ht="20.25" customHeight="1"/>
    <row r="2" spans="2:2" ht="105" customHeight="1">
      <c r="B2" s="30" t="s">
        <v>43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P21"/>
  <sheetViews>
    <sheetView showGridLines="0" zoomScaleNormal="100" zoomScaleSheetLayoutView="70" workbookViewId="0">
      <pane ySplit="2" topLeftCell="A3" activePane="bottomLeft" state="frozen"/>
      <selection activeCell="A22" sqref="A22:XFD425"/>
      <selection pane="bottomLeft" activeCell="J16" sqref="J16"/>
    </sheetView>
  </sheetViews>
  <sheetFormatPr baseColWidth="10" defaultColWidth="10.83203125" defaultRowHeight="16"/>
  <cols>
    <col min="1" max="1" width="3.33203125" style="9" customWidth="1"/>
    <col min="2" max="2" width="24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15</v>
      </c>
      <c r="C2" s="13"/>
    </row>
    <row r="3" spans="2:16" s="14" customFormat="1" ht="20.25" customHeight="1">
      <c r="B3" s="15" t="s">
        <v>16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5">
        <f>IFERROR((N4-M4)/M4,0)</f>
        <v>0</v>
      </c>
      <c r="P4" s="21"/>
    </row>
    <row r="5" spans="2:16" ht="20.25" customHeight="1">
      <c r="B5" s="22" t="s">
        <v>18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6">
        <f t="shared" ref="O5:O11" si="0">IFERROR((N5-M5)/M5,0)</f>
        <v>0</v>
      </c>
      <c r="P5" s="24"/>
    </row>
    <row r="6" spans="2:16" ht="20.25" customHeight="1">
      <c r="B6" s="19" t="s">
        <v>19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>
        <f t="shared" si="0"/>
        <v>0</v>
      </c>
      <c r="P6" s="21"/>
    </row>
    <row r="7" spans="2:16" ht="20.25" customHeight="1">
      <c r="B7" s="22" t="s">
        <v>20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6">
        <f t="shared" si="0"/>
        <v>0</v>
      </c>
      <c r="P7" s="24"/>
    </row>
    <row r="8" spans="2:16" ht="20.25" customHeight="1">
      <c r="B8" s="19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5">
        <f t="shared" si="0"/>
        <v>0</v>
      </c>
      <c r="P8" s="21"/>
    </row>
    <row r="9" spans="2:16" ht="20.25" customHeight="1"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6">
        <f t="shared" si="0"/>
        <v>0</v>
      </c>
      <c r="P9" s="24"/>
    </row>
    <row r="10" spans="2:16" ht="20.25" customHeight="1">
      <c r="B10" s="19" t="s">
        <v>23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">
        <f t="shared" si="0"/>
        <v>0</v>
      </c>
      <c r="P10" s="21"/>
    </row>
    <row r="11" spans="2:16" ht="20.25" customHeight="1">
      <c r="B11" s="22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0</v>
      </c>
      <c r="D13" s="7">
        <f t="shared" ref="D13:N13" si="2">SUM(D4:D11)</f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5">
        <f>IFERROR((N13-M13)/M13,0)</f>
        <v>0</v>
      </c>
    </row>
    <row r="14" spans="2:16" ht="20.25" customHeight="1">
      <c r="B14" s="25" t="s">
        <v>25</v>
      </c>
      <c r="C14" s="7">
        <f>SUM(C4:C10)</f>
        <v>0</v>
      </c>
      <c r="D14" s="7">
        <f t="shared" ref="D14:N14" si="3">SUM(D4:D10)</f>
        <v>0</v>
      </c>
      <c r="E14" s="7">
        <f t="shared" si="3"/>
        <v>0</v>
      </c>
      <c r="F14" s="7">
        <f t="shared" si="3"/>
        <v>0</v>
      </c>
      <c r="G14" s="7">
        <f t="shared" si="3"/>
        <v>0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5">
        <f>IFERROR((N14-M14)/M14,0)</f>
        <v>0</v>
      </c>
    </row>
    <row r="15" spans="2:16" ht="18" customHeight="1"/>
    <row r="16" spans="2:16" ht="400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P21"/>
  <sheetViews>
    <sheetView showGridLines="0" zoomScaleNormal="100" zoomScaleSheetLayoutView="70" workbookViewId="0">
      <selection activeCell="R16" sqref="R16"/>
    </sheetView>
  </sheetViews>
  <sheetFormatPr baseColWidth="10" defaultColWidth="10.83203125" defaultRowHeight="16"/>
  <cols>
    <col min="1" max="1" width="3.33203125" style="9" customWidth="1"/>
    <col min="2" max="2" width="24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26</v>
      </c>
      <c r="C2" s="13"/>
    </row>
    <row r="3" spans="2:16" s="14" customFormat="1" ht="20.25" customHeight="1">
      <c r="B3" s="15" t="s">
        <v>27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5">
        <f>IFERROR((N4-M4)/M4,0)</f>
        <v>0</v>
      </c>
      <c r="P4" s="21"/>
    </row>
    <row r="5" spans="2:16" ht="20.25" customHeight="1">
      <c r="B5" s="22" t="s">
        <v>18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6">
        <f t="shared" ref="O5:O11" si="0">IFERROR((N5-M5)/M5,0)</f>
        <v>0</v>
      </c>
      <c r="P5" s="24"/>
    </row>
    <row r="6" spans="2:16" ht="20.25" customHeight="1">
      <c r="B6" s="19" t="s">
        <v>19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>
        <f t="shared" si="0"/>
        <v>0</v>
      </c>
      <c r="P6" s="21"/>
    </row>
    <row r="7" spans="2:16" ht="20.25" customHeight="1">
      <c r="B7" s="22" t="s">
        <v>20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6">
        <f t="shared" si="0"/>
        <v>0</v>
      </c>
      <c r="P7" s="24"/>
    </row>
    <row r="8" spans="2:16" ht="20.25" customHeight="1">
      <c r="B8" s="19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5">
        <f t="shared" si="0"/>
        <v>0</v>
      </c>
      <c r="P8" s="21"/>
    </row>
    <row r="9" spans="2:16" ht="20.25" customHeight="1"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6">
        <f t="shared" si="0"/>
        <v>0</v>
      </c>
      <c r="P9" s="24"/>
    </row>
    <row r="10" spans="2:16" ht="20.25" customHeight="1">
      <c r="B10" s="19" t="s">
        <v>23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">
        <f t="shared" si="0"/>
        <v>0</v>
      </c>
      <c r="P10" s="21"/>
    </row>
    <row r="11" spans="2:16" ht="20.25" customHeight="1">
      <c r="B11" s="22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0</v>
      </c>
      <c r="D13" s="7">
        <f t="shared" ref="D13:N13" si="2">SUM(D4:D11)</f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5">
        <f>IFERROR((N13-M13)/M13,0)</f>
        <v>0</v>
      </c>
    </row>
    <row r="14" spans="2:16" ht="20.25" customHeight="1">
      <c r="B14" s="25" t="s">
        <v>25</v>
      </c>
      <c r="C14" s="7">
        <f>SUM(C4:C10)</f>
        <v>0</v>
      </c>
      <c r="D14" s="7">
        <f t="shared" ref="D14:N14" si="3">SUM(D4:D10)</f>
        <v>0</v>
      </c>
      <c r="E14" s="7">
        <f t="shared" si="3"/>
        <v>0</v>
      </c>
      <c r="F14" s="7">
        <f t="shared" si="3"/>
        <v>0</v>
      </c>
      <c r="G14" s="7">
        <f t="shared" si="3"/>
        <v>0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5">
        <f>IFERROR((N14-M14)/M14,0)</f>
        <v>0</v>
      </c>
    </row>
    <row r="15" spans="2:16" ht="18" customHeight="1"/>
    <row r="16" spans="2:16" ht="400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P21"/>
  <sheetViews>
    <sheetView showGridLines="0" zoomScaleNormal="100" zoomScaleSheetLayoutView="70" workbookViewId="0">
      <selection activeCell="M20" sqref="M20"/>
    </sheetView>
  </sheetViews>
  <sheetFormatPr baseColWidth="10" defaultColWidth="10.83203125" defaultRowHeight="16"/>
  <cols>
    <col min="1" max="1" width="3.33203125" style="9" customWidth="1"/>
    <col min="2" max="2" width="30.1640625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28</v>
      </c>
      <c r="C2" s="13"/>
    </row>
    <row r="3" spans="2:16" s="14" customFormat="1" ht="20.25" customHeight="1">
      <c r="B3" s="15" t="s">
        <v>27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5">
        <f>IFERROR((N4-M4)/M4,0)</f>
        <v>0</v>
      </c>
      <c r="P4" s="21"/>
    </row>
    <row r="5" spans="2:16" ht="20.25" customHeight="1">
      <c r="B5" s="22" t="s">
        <v>18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6">
        <f t="shared" ref="O5:O11" si="0">IFERROR((N5-M5)/M5,0)</f>
        <v>0</v>
      </c>
      <c r="P5" s="24"/>
    </row>
    <row r="6" spans="2:16" ht="20.25" customHeight="1">
      <c r="B6" s="19" t="s">
        <v>19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>
        <f t="shared" si="0"/>
        <v>0</v>
      </c>
      <c r="P6" s="21"/>
    </row>
    <row r="7" spans="2:16" ht="20.25" customHeight="1">
      <c r="B7" s="22" t="s">
        <v>20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6">
        <f t="shared" si="0"/>
        <v>0</v>
      </c>
      <c r="P7" s="24"/>
    </row>
    <row r="8" spans="2:16" ht="20.25" customHeight="1">
      <c r="B8" s="19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5">
        <f t="shared" si="0"/>
        <v>0</v>
      </c>
      <c r="P8" s="21"/>
    </row>
    <row r="9" spans="2:16" ht="20.25" customHeight="1">
      <c r="B9" s="22" t="s">
        <v>22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6">
        <f t="shared" si="0"/>
        <v>0</v>
      </c>
      <c r="P9" s="24"/>
    </row>
    <row r="10" spans="2:16" ht="20.25" customHeight="1">
      <c r="B10" s="19" t="s">
        <v>23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5">
        <f t="shared" si="0"/>
        <v>0</v>
      </c>
      <c r="P10" s="21"/>
    </row>
    <row r="11" spans="2:16" ht="20.25" customHeight="1">
      <c r="B11" s="22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0</v>
      </c>
      <c r="D13" s="7">
        <f t="shared" ref="D13:N13" si="2">SUM(D4:D11)</f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2"/>
        <v>0</v>
      </c>
      <c r="L13" s="7">
        <f t="shared" si="2"/>
        <v>0</v>
      </c>
      <c r="M13" s="7">
        <f t="shared" si="2"/>
        <v>0</v>
      </c>
      <c r="N13" s="7">
        <f t="shared" si="2"/>
        <v>0</v>
      </c>
      <c r="O13" s="5">
        <f>IFERROR((N13-M13)/M13,0)</f>
        <v>0</v>
      </c>
    </row>
    <row r="14" spans="2:16" ht="20.25" customHeight="1">
      <c r="B14" s="25" t="s">
        <v>25</v>
      </c>
      <c r="C14" s="7">
        <f>SUM(C4:C10)</f>
        <v>0</v>
      </c>
      <c r="D14" s="7">
        <f t="shared" ref="D14:N14" si="3">SUM(D4:D10)</f>
        <v>0</v>
      </c>
      <c r="E14" s="7">
        <f t="shared" si="3"/>
        <v>0</v>
      </c>
      <c r="F14" s="7">
        <f t="shared" si="3"/>
        <v>0</v>
      </c>
      <c r="G14" s="7">
        <f t="shared" si="3"/>
        <v>0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0</v>
      </c>
      <c r="O14" s="5">
        <f>IFERROR((N14-M14)/M14,0)</f>
        <v>0</v>
      </c>
    </row>
    <row r="15" spans="2:16" ht="18" customHeight="1"/>
    <row r="16" spans="2:16" ht="20.25" customHeight="1">
      <c r="C16" s="16">
        <v>44579</v>
      </c>
      <c r="D16" s="16">
        <v>44610</v>
      </c>
      <c r="E16" s="16">
        <v>44638</v>
      </c>
      <c r="F16" s="16">
        <v>44669</v>
      </c>
      <c r="G16" s="16">
        <v>44699</v>
      </c>
      <c r="H16" s="16">
        <v>44730</v>
      </c>
      <c r="I16" s="16">
        <v>44760</v>
      </c>
      <c r="J16" s="16">
        <v>44791</v>
      </c>
      <c r="K16" s="16">
        <v>44822</v>
      </c>
      <c r="L16" s="16">
        <v>44852</v>
      </c>
      <c r="M16" s="16">
        <v>44883</v>
      </c>
      <c r="N16" s="16">
        <v>44913</v>
      </c>
      <c r="O16" s="17" t="s">
        <v>6</v>
      </c>
    </row>
    <row r="17" spans="2:15" ht="20.25" customHeight="1">
      <c r="B17" s="26" t="s">
        <v>29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5">
        <f>IFERROR((N17-M17)/M17,0)</f>
        <v>0</v>
      </c>
    </row>
    <row r="18" spans="2:15" ht="20.25" customHeight="1">
      <c r="B18" s="26" t="s">
        <v>30</v>
      </c>
      <c r="C18" s="8">
        <f>IFERROR(C13/C17,0)</f>
        <v>0</v>
      </c>
      <c r="D18" s="8">
        <f t="shared" ref="D18:N18" si="4">IFERROR(D13/D17,0)</f>
        <v>0</v>
      </c>
      <c r="E18" s="8">
        <f t="shared" si="4"/>
        <v>0</v>
      </c>
      <c r="F18" s="8">
        <f t="shared" si="4"/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5">
        <f>IFERROR((N18-M18)/M18,0)</f>
        <v>0</v>
      </c>
    </row>
    <row r="19" spans="2:15" ht="18" customHeight="1"/>
    <row r="20" spans="2:15" ht="400" customHeight="1"/>
    <row r="21" spans="2:15" ht="176.25" customHeight="1"/>
  </sheetData>
  <phoneticPr fontId="11" type="noConversion"/>
  <pageMargins left="0.3" right="0.3" top="0.3" bottom="0.3" header="0" footer="0"/>
  <pageSetup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21"/>
  <sheetViews>
    <sheetView showGridLines="0" zoomScaleNormal="100" zoomScaleSheetLayoutView="70" workbookViewId="0">
      <selection activeCell="R13" sqref="R13"/>
    </sheetView>
  </sheetViews>
  <sheetFormatPr baseColWidth="10" defaultColWidth="10.83203125" defaultRowHeight="16"/>
  <cols>
    <col min="1" max="1" width="3.33203125" style="9" customWidth="1"/>
    <col min="2" max="2" width="22" style="9" customWidth="1"/>
    <col min="3" max="14" width="10.83203125" style="9" customWidth="1"/>
    <col min="15" max="15" width="13.83203125" style="9" customWidth="1"/>
    <col min="16" max="16" width="3.83203125" style="9" customWidth="1"/>
    <col min="17" max="16384" width="10.83203125" style="9"/>
  </cols>
  <sheetData>
    <row r="1" spans="2:15" ht="42" customHeight="1">
      <c r="B1" s="10" t="s">
        <v>3</v>
      </c>
      <c r="C1" s="10"/>
    </row>
    <row r="2" spans="2:15" s="11" customFormat="1" ht="23.25" customHeight="1">
      <c r="B2" s="12" t="s">
        <v>31</v>
      </c>
      <c r="C2" s="13"/>
    </row>
    <row r="3" spans="2:15" s="14" customFormat="1" ht="20.25" customHeight="1">
      <c r="B3" s="9"/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</row>
    <row r="4" spans="2:15" ht="20.25" customHeight="1">
      <c r="B4" s="19" t="s">
        <v>32</v>
      </c>
      <c r="C4" s="20">
        <f>訪問数!C13</f>
        <v>0</v>
      </c>
      <c r="D4" s="20">
        <f>訪問数!D13</f>
        <v>0</v>
      </c>
      <c r="E4" s="20">
        <f>訪問数!E13</f>
        <v>0</v>
      </c>
      <c r="F4" s="20">
        <f>訪問数!F13</f>
        <v>0</v>
      </c>
      <c r="G4" s="20">
        <f>訪問数!G13</f>
        <v>0</v>
      </c>
      <c r="H4" s="20">
        <f>訪問数!H13</f>
        <v>0</v>
      </c>
      <c r="I4" s="20">
        <f>訪問数!I13</f>
        <v>0</v>
      </c>
      <c r="J4" s="20">
        <f>訪問数!J13</f>
        <v>0</v>
      </c>
      <c r="K4" s="20">
        <f>訪問数!K13</f>
        <v>0</v>
      </c>
      <c r="L4" s="20">
        <f>訪問数!L13</f>
        <v>0</v>
      </c>
      <c r="M4" s="20">
        <f>訪問数!M13</f>
        <v>0</v>
      </c>
      <c r="N4" s="20">
        <f>訪問数!N13</f>
        <v>0</v>
      </c>
      <c r="O4" s="5">
        <f>IFERROR((N4-M4)/M4,0)</f>
        <v>0</v>
      </c>
    </row>
    <row r="5" spans="2:15" ht="20.25" customHeight="1">
      <c r="B5" s="22" t="s">
        <v>33</v>
      </c>
      <c r="C5" s="23">
        <f>リード!C13</f>
        <v>0</v>
      </c>
      <c r="D5" s="23">
        <f>リード!D13</f>
        <v>0</v>
      </c>
      <c r="E5" s="23">
        <f>リード!E13</f>
        <v>0</v>
      </c>
      <c r="F5" s="23">
        <f>リード!F13</f>
        <v>0</v>
      </c>
      <c r="G5" s="23">
        <f>リード!G13</f>
        <v>0</v>
      </c>
      <c r="H5" s="23">
        <f>リード!H13</f>
        <v>0</v>
      </c>
      <c r="I5" s="23">
        <f>リード!I13</f>
        <v>0</v>
      </c>
      <c r="J5" s="23">
        <f>リード!J13</f>
        <v>0</v>
      </c>
      <c r="K5" s="23">
        <f>リード!K13</f>
        <v>0</v>
      </c>
      <c r="L5" s="23">
        <f>リード!L13</f>
        <v>0</v>
      </c>
      <c r="M5" s="23">
        <f>リード!M13</f>
        <v>0</v>
      </c>
      <c r="N5" s="23">
        <f>リード!N13</f>
        <v>0</v>
      </c>
      <c r="O5" s="6">
        <f>IFERROR((N5-M5)/M5,0)</f>
        <v>0</v>
      </c>
    </row>
    <row r="6" spans="2:15" ht="20.25" customHeight="1">
      <c r="B6" s="19" t="s">
        <v>34</v>
      </c>
      <c r="C6" s="20">
        <f>顧客!C13</f>
        <v>0</v>
      </c>
      <c r="D6" s="20">
        <f>顧客!D13</f>
        <v>0</v>
      </c>
      <c r="E6" s="20">
        <f>顧客!E13</f>
        <v>0</v>
      </c>
      <c r="F6" s="20">
        <f>顧客!F13</f>
        <v>0</v>
      </c>
      <c r="G6" s="20">
        <f>顧客!G13</f>
        <v>0</v>
      </c>
      <c r="H6" s="20">
        <f>顧客!H13</f>
        <v>0</v>
      </c>
      <c r="I6" s="20">
        <f>顧客!I13</f>
        <v>0</v>
      </c>
      <c r="J6" s="20">
        <f>顧客!J13</f>
        <v>0</v>
      </c>
      <c r="K6" s="20">
        <f>顧客!K13</f>
        <v>0</v>
      </c>
      <c r="L6" s="20">
        <f>顧客!L13</f>
        <v>0</v>
      </c>
      <c r="M6" s="20">
        <f>顧客!M13</f>
        <v>0</v>
      </c>
      <c r="N6" s="20">
        <f>顧客!N13</f>
        <v>0</v>
      </c>
      <c r="O6" s="5">
        <f>IFERROR((N6-M6)/M6,0)</f>
        <v>0</v>
      </c>
    </row>
    <row r="7" spans="2:15" s="27" customFormat="1" ht="11.2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2:15" ht="20.25" customHeight="1">
      <c r="C8" s="16">
        <v>44579</v>
      </c>
      <c r="D8" s="16">
        <v>44610</v>
      </c>
      <c r="E8" s="16">
        <v>44638</v>
      </c>
      <c r="F8" s="16">
        <v>44669</v>
      </c>
      <c r="G8" s="16">
        <v>44699</v>
      </c>
      <c r="H8" s="16">
        <v>44730</v>
      </c>
      <c r="I8" s="16">
        <v>44760</v>
      </c>
      <c r="J8" s="16">
        <v>44791</v>
      </c>
      <c r="K8" s="16">
        <v>44822</v>
      </c>
      <c r="L8" s="16">
        <v>44852</v>
      </c>
      <c r="M8" s="16">
        <v>44883</v>
      </c>
      <c r="N8" s="16">
        <v>44913</v>
      </c>
      <c r="O8" s="17" t="s">
        <v>6</v>
      </c>
    </row>
    <row r="9" spans="2:15" ht="20.25" customHeight="1">
      <c r="B9" s="19" t="s">
        <v>35</v>
      </c>
      <c r="C9" s="4">
        <f>IFERROR(C5/C4,0)</f>
        <v>0</v>
      </c>
      <c r="D9" s="4">
        <f t="shared" ref="D9:N10" si="0">IFERROR(D5/D4,0)</f>
        <v>0</v>
      </c>
      <c r="E9" s="4">
        <f t="shared" si="0"/>
        <v>0</v>
      </c>
      <c r="F9" s="4">
        <f t="shared" si="0"/>
        <v>0</v>
      </c>
      <c r="G9" s="4">
        <f t="shared" si="0"/>
        <v>0</v>
      </c>
      <c r="H9" s="4">
        <f t="shared" si="0"/>
        <v>0</v>
      </c>
      <c r="I9" s="4">
        <f t="shared" si="0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  <c r="N9" s="4">
        <f t="shared" si="0"/>
        <v>0</v>
      </c>
      <c r="O9" s="6">
        <f>IFERROR((N9-M9)/M9,0)</f>
        <v>0</v>
      </c>
    </row>
    <row r="10" spans="2:15" ht="20.25" customHeight="1">
      <c r="B10" s="19" t="s">
        <v>36</v>
      </c>
      <c r="C10" s="4">
        <f>IFERROR(C6/C5,0)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6">
        <f>IFERROR((N10-M10)/M10,0)</f>
        <v>0</v>
      </c>
    </row>
    <row r="11" spans="2:15" ht="20.25" customHeight="1">
      <c r="B11" s="19" t="s">
        <v>37</v>
      </c>
      <c r="C11" s="4">
        <f>IFERROR(C6/C4,0)</f>
        <v>0</v>
      </c>
      <c r="D11" s="4">
        <f t="shared" ref="D11:N11" si="1">IFERROR(D6/D4,0)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6">
        <f>IFERROR((N11-M11)/M11,0)</f>
        <v>0</v>
      </c>
    </row>
    <row r="12" spans="2:15" s="27" customFormat="1" ht="18" customHeight="1">
      <c r="B12" s="2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80" customHeight="1"/>
    <row r="14" spans="2:15" ht="180" customHeight="1"/>
    <row r="15" spans="2:15" ht="180" customHeight="1"/>
    <row r="16" spans="2:15" ht="18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7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-0.499984740745262"/>
    <pageSetUpPr fitToPage="1"/>
  </sheetPr>
  <dimension ref="B1:P21"/>
  <sheetViews>
    <sheetView showGridLines="0" zoomScaleNormal="100" zoomScaleSheetLayoutView="70" workbookViewId="0">
      <selection activeCell="O12" sqref="O12"/>
    </sheetView>
  </sheetViews>
  <sheetFormatPr baseColWidth="10" defaultColWidth="10.83203125" defaultRowHeight="16"/>
  <cols>
    <col min="1" max="1" width="3.33203125" style="9" customWidth="1"/>
    <col min="2" max="2" width="21.5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4</v>
      </c>
      <c r="C2" s="13"/>
    </row>
    <row r="3" spans="2:16" s="14" customFormat="1" ht="20.25" customHeight="1">
      <c r="B3" s="15" t="s">
        <v>5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8</v>
      </c>
      <c r="C4" s="20">
        <v>200</v>
      </c>
      <c r="D4" s="20">
        <v>200</v>
      </c>
      <c r="E4" s="20">
        <v>200</v>
      </c>
      <c r="F4" s="20">
        <v>200</v>
      </c>
      <c r="G4" s="20">
        <v>200</v>
      </c>
      <c r="H4" s="20">
        <v>200</v>
      </c>
      <c r="I4" s="20">
        <v>200</v>
      </c>
      <c r="J4" s="20">
        <v>200</v>
      </c>
      <c r="K4" s="20">
        <v>200</v>
      </c>
      <c r="L4" s="20">
        <v>200</v>
      </c>
      <c r="M4" s="20">
        <v>950</v>
      </c>
      <c r="N4" s="20">
        <v>1000</v>
      </c>
      <c r="O4" s="4">
        <f>(N4-M4)/M4</f>
        <v>5.2631578947368418E-2</v>
      </c>
      <c r="P4" s="21" t="s">
        <v>38</v>
      </c>
    </row>
    <row r="5" spans="2:16" ht="20.25" customHeight="1">
      <c r="B5" s="22" t="s">
        <v>9</v>
      </c>
      <c r="C5" s="23">
        <v>100</v>
      </c>
      <c r="D5" s="23">
        <v>100</v>
      </c>
      <c r="E5" s="23">
        <v>100</v>
      </c>
      <c r="F5" s="23">
        <v>100</v>
      </c>
      <c r="G5" s="23">
        <v>100</v>
      </c>
      <c r="H5" s="23">
        <v>100</v>
      </c>
      <c r="I5" s="23">
        <v>100</v>
      </c>
      <c r="J5" s="23">
        <v>100</v>
      </c>
      <c r="K5" s="23">
        <v>100</v>
      </c>
      <c r="L5" s="23">
        <v>100</v>
      </c>
      <c r="M5" s="23">
        <v>100</v>
      </c>
      <c r="N5" s="23">
        <v>100</v>
      </c>
      <c r="O5" s="3">
        <f t="shared" ref="O5:O8" si="0">(N5-M5)/M5</f>
        <v>0</v>
      </c>
      <c r="P5" s="24" t="s">
        <v>39</v>
      </c>
    </row>
    <row r="6" spans="2:16" ht="20.25" customHeight="1">
      <c r="B6" s="19" t="s">
        <v>0</v>
      </c>
      <c r="C6" s="20">
        <v>500</v>
      </c>
      <c r="D6" s="20">
        <v>500</v>
      </c>
      <c r="E6" s="20">
        <v>500</v>
      </c>
      <c r="F6" s="20">
        <v>500</v>
      </c>
      <c r="G6" s="20">
        <v>500</v>
      </c>
      <c r="H6" s="20">
        <v>500</v>
      </c>
      <c r="I6" s="20">
        <v>500</v>
      </c>
      <c r="J6" s="20">
        <v>500</v>
      </c>
      <c r="K6" s="20">
        <v>500</v>
      </c>
      <c r="L6" s="20">
        <v>500</v>
      </c>
      <c r="M6" s="20">
        <v>500</v>
      </c>
      <c r="N6" s="20">
        <v>500</v>
      </c>
      <c r="O6" s="4">
        <f t="shared" si="0"/>
        <v>0</v>
      </c>
      <c r="P6" s="21" t="s">
        <v>40</v>
      </c>
    </row>
    <row r="7" spans="2:16" ht="20.25" customHeight="1">
      <c r="B7" s="22" t="s">
        <v>1</v>
      </c>
      <c r="C7" s="23">
        <v>30</v>
      </c>
      <c r="D7" s="23">
        <v>30</v>
      </c>
      <c r="E7" s="23">
        <v>30</v>
      </c>
      <c r="F7" s="23">
        <v>30</v>
      </c>
      <c r="G7" s="23">
        <v>30</v>
      </c>
      <c r="H7" s="23">
        <v>30</v>
      </c>
      <c r="I7" s="23">
        <v>30</v>
      </c>
      <c r="J7" s="23">
        <v>30</v>
      </c>
      <c r="K7" s="23">
        <v>30</v>
      </c>
      <c r="L7" s="23">
        <v>30</v>
      </c>
      <c r="M7" s="23">
        <v>30</v>
      </c>
      <c r="N7" s="23">
        <v>30</v>
      </c>
      <c r="O7" s="3">
        <f t="shared" si="0"/>
        <v>0</v>
      </c>
      <c r="P7" s="24" t="s">
        <v>41</v>
      </c>
    </row>
    <row r="8" spans="2:16" ht="20.25" customHeight="1">
      <c r="B8" s="19" t="s">
        <v>2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12</v>
      </c>
      <c r="N8" s="20">
        <v>13</v>
      </c>
      <c r="O8" s="4">
        <f t="shared" si="0"/>
        <v>8.3333333333333329E-2</v>
      </c>
      <c r="P8" s="21" t="s">
        <v>42</v>
      </c>
    </row>
    <row r="9" spans="2:16" ht="11.25" customHeight="1"/>
    <row r="10" spans="2:16" ht="20.25" customHeight="1">
      <c r="B10" s="25" t="s">
        <v>14</v>
      </c>
      <c r="C10" s="7">
        <f>SUM(C4:C8)</f>
        <v>832</v>
      </c>
      <c r="D10" s="7">
        <f t="shared" ref="D10:N10" si="1">SUM(D4:D8)</f>
        <v>833</v>
      </c>
      <c r="E10" s="7">
        <f t="shared" si="1"/>
        <v>834</v>
      </c>
      <c r="F10" s="7">
        <f t="shared" si="1"/>
        <v>835</v>
      </c>
      <c r="G10" s="7">
        <f t="shared" si="1"/>
        <v>836</v>
      </c>
      <c r="H10" s="7">
        <f t="shared" si="1"/>
        <v>837</v>
      </c>
      <c r="I10" s="7">
        <f t="shared" si="1"/>
        <v>838</v>
      </c>
      <c r="J10" s="7">
        <f t="shared" si="1"/>
        <v>839</v>
      </c>
      <c r="K10" s="7">
        <f t="shared" si="1"/>
        <v>840</v>
      </c>
      <c r="L10" s="7">
        <f t="shared" si="1"/>
        <v>841</v>
      </c>
      <c r="M10" s="7">
        <f>SUM(M4:M8)</f>
        <v>1592</v>
      </c>
      <c r="N10" s="7">
        <f t="shared" si="1"/>
        <v>1643</v>
      </c>
      <c r="O10" s="3">
        <f>(N10-M10)/M10</f>
        <v>3.2035175879396985E-2</v>
      </c>
    </row>
    <row r="11" spans="2:16" ht="18" customHeight="1"/>
    <row r="12" spans="2:16" ht="400" customHeight="1"/>
    <row r="13" spans="2:16" ht="18" customHeight="1"/>
    <row r="15" spans="2:16" ht="18" customHeight="1"/>
    <row r="16" spans="2:16" ht="18" customHeight="1"/>
    <row r="17" s="9" customFormat="1" ht="18" customHeight="1"/>
    <row r="18" s="9" customFormat="1" ht="18" customHeight="1"/>
    <row r="19" s="9" customFormat="1" ht="18" customHeight="1"/>
    <row r="20" s="9" customFormat="1" ht="18" customHeight="1"/>
    <row r="21" s="9" customFormat="1" ht="18" customHeight="1"/>
  </sheetData>
  <phoneticPr fontId="11" type="noConversion"/>
  <pageMargins left="0.3" right="0.3" top="0.3" bottom="0.3" header="0" footer="0"/>
  <pageSetup scale="6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B1:P21"/>
  <sheetViews>
    <sheetView showGridLines="0" zoomScaleNormal="100" zoomScaleSheetLayoutView="70" workbookViewId="0">
      <selection activeCell="J12" sqref="J12"/>
    </sheetView>
  </sheetViews>
  <sheetFormatPr baseColWidth="10" defaultColWidth="10.83203125" defaultRowHeight="16"/>
  <cols>
    <col min="1" max="1" width="3.33203125" style="9" customWidth="1"/>
    <col min="2" max="2" width="24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15</v>
      </c>
      <c r="C2" s="13"/>
    </row>
    <row r="3" spans="2:16" s="14" customFormat="1" ht="20.25" customHeight="1">
      <c r="B3" s="15" t="s">
        <v>16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>
        <v>200</v>
      </c>
      <c r="D4" s="20">
        <v>200</v>
      </c>
      <c r="E4" s="20">
        <v>200</v>
      </c>
      <c r="F4" s="20">
        <v>200</v>
      </c>
      <c r="G4" s="20">
        <v>200</v>
      </c>
      <c r="H4" s="20">
        <v>200</v>
      </c>
      <c r="I4" s="20">
        <v>200</v>
      </c>
      <c r="J4" s="20">
        <v>200</v>
      </c>
      <c r="K4" s="20">
        <v>200</v>
      </c>
      <c r="L4" s="20">
        <v>200</v>
      </c>
      <c r="M4" s="20">
        <v>950</v>
      </c>
      <c r="N4" s="20">
        <v>1000</v>
      </c>
      <c r="O4" s="5">
        <f>IFERROR((N4-M4)/M4,0)</f>
        <v>5.2631578947368418E-2</v>
      </c>
      <c r="P4" s="21"/>
    </row>
    <row r="5" spans="2:16" ht="20.25" customHeight="1">
      <c r="B5" s="22" t="s">
        <v>18</v>
      </c>
      <c r="C5" s="23">
        <v>100</v>
      </c>
      <c r="D5" s="23">
        <v>100</v>
      </c>
      <c r="E5" s="23">
        <v>100</v>
      </c>
      <c r="F5" s="23">
        <v>100</v>
      </c>
      <c r="G5" s="23">
        <v>100</v>
      </c>
      <c r="H5" s="23">
        <v>100</v>
      </c>
      <c r="I5" s="23">
        <v>100</v>
      </c>
      <c r="J5" s="23">
        <v>100</v>
      </c>
      <c r="K5" s="23">
        <v>100</v>
      </c>
      <c r="L5" s="23">
        <v>100</v>
      </c>
      <c r="M5" s="23">
        <v>100</v>
      </c>
      <c r="N5" s="23">
        <v>100</v>
      </c>
      <c r="O5" s="6">
        <f t="shared" ref="O5:O11" si="0">IFERROR((N5-M5)/M5,0)</f>
        <v>0</v>
      </c>
      <c r="P5" s="24"/>
    </row>
    <row r="6" spans="2:16" ht="20.25" customHeight="1">
      <c r="B6" s="19" t="s">
        <v>19</v>
      </c>
      <c r="C6" s="20">
        <v>500</v>
      </c>
      <c r="D6" s="20">
        <v>500</v>
      </c>
      <c r="E6" s="20">
        <v>500</v>
      </c>
      <c r="F6" s="20">
        <v>500</v>
      </c>
      <c r="G6" s="20">
        <v>500</v>
      </c>
      <c r="H6" s="20">
        <v>500</v>
      </c>
      <c r="I6" s="20">
        <v>500</v>
      </c>
      <c r="J6" s="20">
        <v>500</v>
      </c>
      <c r="K6" s="20">
        <v>500</v>
      </c>
      <c r="L6" s="20">
        <v>500</v>
      </c>
      <c r="M6" s="20">
        <v>500</v>
      </c>
      <c r="N6" s="20">
        <v>500</v>
      </c>
      <c r="O6" s="5">
        <f t="shared" si="0"/>
        <v>0</v>
      </c>
      <c r="P6" s="21"/>
    </row>
    <row r="7" spans="2:16" ht="20.25" customHeight="1">
      <c r="B7" s="22" t="s">
        <v>20</v>
      </c>
      <c r="C7" s="23">
        <v>30</v>
      </c>
      <c r="D7" s="23">
        <v>30</v>
      </c>
      <c r="E7" s="23">
        <v>30</v>
      </c>
      <c r="F7" s="23">
        <v>30</v>
      </c>
      <c r="G7" s="23">
        <v>30</v>
      </c>
      <c r="H7" s="23">
        <v>30</v>
      </c>
      <c r="I7" s="23">
        <v>30</v>
      </c>
      <c r="J7" s="23">
        <v>30</v>
      </c>
      <c r="K7" s="23">
        <v>30</v>
      </c>
      <c r="L7" s="23">
        <v>30</v>
      </c>
      <c r="M7" s="23">
        <v>30</v>
      </c>
      <c r="N7" s="23">
        <v>30</v>
      </c>
      <c r="O7" s="6">
        <f t="shared" si="0"/>
        <v>0</v>
      </c>
      <c r="P7" s="24"/>
    </row>
    <row r="8" spans="2:16" ht="20.25" customHeight="1">
      <c r="B8" s="19" t="s">
        <v>21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12</v>
      </c>
      <c r="N8" s="20">
        <v>13</v>
      </c>
      <c r="O8" s="5">
        <f t="shared" si="0"/>
        <v>8.3333333333333329E-2</v>
      </c>
      <c r="P8" s="21"/>
    </row>
    <row r="9" spans="2:16" ht="20.25" customHeight="1">
      <c r="B9" s="22" t="s">
        <v>22</v>
      </c>
      <c r="C9" s="23">
        <v>30</v>
      </c>
      <c r="D9" s="23">
        <v>30</v>
      </c>
      <c r="E9" s="23">
        <v>30</v>
      </c>
      <c r="F9" s="23">
        <v>30</v>
      </c>
      <c r="G9" s="23">
        <v>30</v>
      </c>
      <c r="H9" s="23">
        <v>30</v>
      </c>
      <c r="I9" s="23">
        <v>30</v>
      </c>
      <c r="J9" s="23">
        <v>30</v>
      </c>
      <c r="K9" s="23">
        <v>30</v>
      </c>
      <c r="L9" s="23">
        <v>30</v>
      </c>
      <c r="M9" s="23">
        <v>30</v>
      </c>
      <c r="N9" s="23">
        <v>30</v>
      </c>
      <c r="O9" s="6">
        <f t="shared" si="0"/>
        <v>0</v>
      </c>
      <c r="P9" s="24"/>
    </row>
    <row r="10" spans="2:16" ht="20.25" customHeight="1">
      <c r="B10" s="19" t="s">
        <v>23</v>
      </c>
      <c r="C10" s="20">
        <v>2</v>
      </c>
      <c r="D10" s="20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>
        <v>11</v>
      </c>
      <c r="M10" s="20">
        <v>12</v>
      </c>
      <c r="N10" s="20">
        <v>13</v>
      </c>
      <c r="O10" s="5">
        <f t="shared" si="0"/>
        <v>8.3333333333333329E-2</v>
      </c>
      <c r="P10" s="21"/>
    </row>
    <row r="11" spans="2:16" ht="20.25" customHeight="1">
      <c r="B11" s="22" t="s">
        <v>24</v>
      </c>
      <c r="C11" s="23">
        <v>30</v>
      </c>
      <c r="D11" s="23">
        <v>30</v>
      </c>
      <c r="E11" s="23">
        <v>30</v>
      </c>
      <c r="F11" s="23">
        <v>30</v>
      </c>
      <c r="G11" s="23">
        <v>30</v>
      </c>
      <c r="H11" s="23">
        <v>30</v>
      </c>
      <c r="I11" s="23">
        <v>30</v>
      </c>
      <c r="J11" s="23">
        <v>30</v>
      </c>
      <c r="K11" s="23">
        <v>30</v>
      </c>
      <c r="L11" s="23">
        <v>30</v>
      </c>
      <c r="M11" s="23">
        <v>30</v>
      </c>
      <c r="N11" s="23">
        <v>30</v>
      </c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894</v>
      </c>
      <c r="D13" s="7">
        <f t="shared" ref="D13:N13" si="2">SUM(D4:D11)</f>
        <v>896</v>
      </c>
      <c r="E13" s="7">
        <f t="shared" si="2"/>
        <v>898</v>
      </c>
      <c r="F13" s="7">
        <f t="shared" si="2"/>
        <v>900</v>
      </c>
      <c r="G13" s="7">
        <f t="shared" si="2"/>
        <v>902</v>
      </c>
      <c r="H13" s="7">
        <f t="shared" si="2"/>
        <v>904</v>
      </c>
      <c r="I13" s="7">
        <f t="shared" si="2"/>
        <v>906</v>
      </c>
      <c r="J13" s="7">
        <f t="shared" si="2"/>
        <v>908</v>
      </c>
      <c r="K13" s="7">
        <f t="shared" si="2"/>
        <v>910</v>
      </c>
      <c r="L13" s="7">
        <f t="shared" si="2"/>
        <v>912</v>
      </c>
      <c r="M13" s="7">
        <f t="shared" si="2"/>
        <v>1664</v>
      </c>
      <c r="N13" s="7">
        <f t="shared" si="2"/>
        <v>1716</v>
      </c>
      <c r="O13" s="5">
        <f>IFERROR((N13-M13)/M13,0)</f>
        <v>3.125E-2</v>
      </c>
    </row>
    <row r="14" spans="2:16" ht="20.25" customHeight="1">
      <c r="B14" s="25" t="s">
        <v>25</v>
      </c>
      <c r="C14" s="7">
        <f>SUM(C4:C10)</f>
        <v>864</v>
      </c>
      <c r="D14" s="7">
        <f t="shared" ref="D14:N14" si="3">SUM(D4:D10)</f>
        <v>866</v>
      </c>
      <c r="E14" s="7">
        <f t="shared" si="3"/>
        <v>868</v>
      </c>
      <c r="F14" s="7">
        <f t="shared" si="3"/>
        <v>870</v>
      </c>
      <c r="G14" s="7">
        <f t="shared" si="3"/>
        <v>872</v>
      </c>
      <c r="H14" s="7">
        <f t="shared" si="3"/>
        <v>874</v>
      </c>
      <c r="I14" s="7">
        <f t="shared" si="3"/>
        <v>876</v>
      </c>
      <c r="J14" s="7">
        <f t="shared" si="3"/>
        <v>878</v>
      </c>
      <c r="K14" s="7">
        <f t="shared" si="3"/>
        <v>880</v>
      </c>
      <c r="L14" s="7">
        <f t="shared" si="3"/>
        <v>882</v>
      </c>
      <c r="M14" s="7">
        <f t="shared" si="3"/>
        <v>1634</v>
      </c>
      <c r="N14" s="7">
        <f t="shared" si="3"/>
        <v>1686</v>
      </c>
      <c r="O14" s="5">
        <f>IFERROR((N14-M14)/M14,0)</f>
        <v>3.182374541003672E-2</v>
      </c>
    </row>
    <row r="15" spans="2:16" ht="18" customHeight="1"/>
    <row r="16" spans="2:16" ht="400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B1:P21"/>
  <sheetViews>
    <sheetView showGridLines="0" zoomScaleNormal="100" zoomScaleSheetLayoutView="70" workbookViewId="0">
      <selection activeCell="K16" sqref="K16"/>
    </sheetView>
  </sheetViews>
  <sheetFormatPr baseColWidth="10" defaultColWidth="10.83203125" defaultRowHeight="16"/>
  <cols>
    <col min="1" max="1" width="3.33203125" style="9" customWidth="1"/>
    <col min="2" max="2" width="24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26</v>
      </c>
      <c r="C2" s="13"/>
    </row>
    <row r="3" spans="2:16" s="14" customFormat="1" ht="20.25" customHeight="1">
      <c r="B3" s="15" t="s">
        <v>27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>
        <v>200</v>
      </c>
      <c r="D4" s="20">
        <v>200</v>
      </c>
      <c r="E4" s="20">
        <v>200</v>
      </c>
      <c r="F4" s="20">
        <v>200</v>
      </c>
      <c r="G4" s="20">
        <v>200</v>
      </c>
      <c r="H4" s="20">
        <v>200</v>
      </c>
      <c r="I4" s="20">
        <v>200</v>
      </c>
      <c r="J4" s="20">
        <v>200</v>
      </c>
      <c r="K4" s="20">
        <v>200</v>
      </c>
      <c r="L4" s="20">
        <v>200</v>
      </c>
      <c r="M4" s="20">
        <v>950</v>
      </c>
      <c r="N4" s="20">
        <v>1000</v>
      </c>
      <c r="O4" s="5">
        <f>IFERROR((N4-M4)/M4,0)</f>
        <v>5.2631578947368418E-2</v>
      </c>
      <c r="P4" s="21"/>
    </row>
    <row r="5" spans="2:16" ht="20.25" customHeight="1">
      <c r="B5" s="22" t="s">
        <v>18</v>
      </c>
      <c r="C5" s="23">
        <v>100</v>
      </c>
      <c r="D5" s="23">
        <v>100</v>
      </c>
      <c r="E5" s="23">
        <v>100</v>
      </c>
      <c r="F5" s="23">
        <v>100</v>
      </c>
      <c r="G5" s="23">
        <v>100</v>
      </c>
      <c r="H5" s="23">
        <v>100</v>
      </c>
      <c r="I5" s="23">
        <v>100</v>
      </c>
      <c r="J5" s="23">
        <v>100</v>
      </c>
      <c r="K5" s="23">
        <v>100</v>
      </c>
      <c r="L5" s="23">
        <v>100</v>
      </c>
      <c r="M5" s="23">
        <v>100</v>
      </c>
      <c r="N5" s="23">
        <v>100</v>
      </c>
      <c r="O5" s="6">
        <f t="shared" ref="O5:O11" si="0">IFERROR((N5-M5)/M5,0)</f>
        <v>0</v>
      </c>
      <c r="P5" s="24"/>
    </row>
    <row r="6" spans="2:16" ht="20.25" customHeight="1">
      <c r="B6" s="19" t="s">
        <v>19</v>
      </c>
      <c r="C6" s="20">
        <v>500</v>
      </c>
      <c r="D6" s="20">
        <v>500</v>
      </c>
      <c r="E6" s="20">
        <v>500</v>
      </c>
      <c r="F6" s="20">
        <v>500</v>
      </c>
      <c r="G6" s="20">
        <v>500</v>
      </c>
      <c r="H6" s="20">
        <v>500</v>
      </c>
      <c r="I6" s="20">
        <v>500</v>
      </c>
      <c r="J6" s="20">
        <v>500</v>
      </c>
      <c r="K6" s="20">
        <v>500</v>
      </c>
      <c r="L6" s="20">
        <v>500</v>
      </c>
      <c r="M6" s="20">
        <v>500</v>
      </c>
      <c r="N6" s="20">
        <v>500</v>
      </c>
      <c r="O6" s="5">
        <f t="shared" si="0"/>
        <v>0</v>
      </c>
      <c r="P6" s="21"/>
    </row>
    <row r="7" spans="2:16" ht="20.25" customHeight="1">
      <c r="B7" s="22" t="s">
        <v>20</v>
      </c>
      <c r="C7" s="23">
        <v>30</v>
      </c>
      <c r="D7" s="23">
        <v>30</v>
      </c>
      <c r="E7" s="23">
        <v>30</v>
      </c>
      <c r="F7" s="23">
        <v>30</v>
      </c>
      <c r="G7" s="23">
        <v>30</v>
      </c>
      <c r="H7" s="23">
        <v>30</v>
      </c>
      <c r="I7" s="23">
        <v>30</v>
      </c>
      <c r="J7" s="23">
        <v>30</v>
      </c>
      <c r="K7" s="23">
        <v>30</v>
      </c>
      <c r="L7" s="23">
        <v>30</v>
      </c>
      <c r="M7" s="23">
        <v>30</v>
      </c>
      <c r="N7" s="23">
        <v>30</v>
      </c>
      <c r="O7" s="6">
        <f t="shared" si="0"/>
        <v>0</v>
      </c>
      <c r="P7" s="24"/>
    </row>
    <row r="8" spans="2:16" ht="20.25" customHeight="1">
      <c r="B8" s="19" t="s">
        <v>21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12</v>
      </c>
      <c r="N8" s="20">
        <v>13</v>
      </c>
      <c r="O8" s="5">
        <f t="shared" si="0"/>
        <v>8.3333333333333329E-2</v>
      </c>
      <c r="P8" s="21"/>
    </row>
    <row r="9" spans="2:16" ht="20.25" customHeight="1">
      <c r="B9" s="22" t="s">
        <v>22</v>
      </c>
      <c r="C9" s="23">
        <v>30</v>
      </c>
      <c r="D9" s="23">
        <v>30</v>
      </c>
      <c r="E9" s="23">
        <v>30</v>
      </c>
      <c r="F9" s="23">
        <v>30</v>
      </c>
      <c r="G9" s="23">
        <v>30</v>
      </c>
      <c r="H9" s="23">
        <v>30</v>
      </c>
      <c r="I9" s="23">
        <v>30</v>
      </c>
      <c r="J9" s="23">
        <v>30</v>
      </c>
      <c r="K9" s="23">
        <v>30</v>
      </c>
      <c r="L9" s="23">
        <v>30</v>
      </c>
      <c r="M9" s="23">
        <v>30</v>
      </c>
      <c r="N9" s="23">
        <v>30</v>
      </c>
      <c r="O9" s="6">
        <f t="shared" si="0"/>
        <v>0</v>
      </c>
      <c r="P9" s="24"/>
    </row>
    <row r="10" spans="2:16" ht="20.25" customHeight="1">
      <c r="B10" s="19" t="s">
        <v>23</v>
      </c>
      <c r="C10" s="20">
        <v>2</v>
      </c>
      <c r="D10" s="20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>
        <v>11</v>
      </c>
      <c r="M10" s="20">
        <v>12</v>
      </c>
      <c r="N10" s="20">
        <v>13</v>
      </c>
      <c r="O10" s="5">
        <f t="shared" si="0"/>
        <v>8.3333333333333329E-2</v>
      </c>
      <c r="P10" s="21"/>
    </row>
    <row r="11" spans="2:16" ht="20.25" customHeight="1">
      <c r="B11" s="22" t="s">
        <v>24</v>
      </c>
      <c r="C11" s="23">
        <v>30</v>
      </c>
      <c r="D11" s="23">
        <v>30</v>
      </c>
      <c r="E11" s="23">
        <v>30</v>
      </c>
      <c r="F11" s="23">
        <v>30</v>
      </c>
      <c r="G11" s="23">
        <v>30</v>
      </c>
      <c r="H11" s="23">
        <v>30</v>
      </c>
      <c r="I11" s="23">
        <v>30</v>
      </c>
      <c r="J11" s="23">
        <v>30</v>
      </c>
      <c r="K11" s="23">
        <v>30</v>
      </c>
      <c r="L11" s="23">
        <v>30</v>
      </c>
      <c r="M11" s="23">
        <v>30</v>
      </c>
      <c r="N11" s="23">
        <v>30</v>
      </c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894</v>
      </c>
      <c r="D13" s="7">
        <f t="shared" ref="D13:N13" si="2">SUM(D4:D11)</f>
        <v>896</v>
      </c>
      <c r="E13" s="7">
        <f t="shared" si="2"/>
        <v>898</v>
      </c>
      <c r="F13" s="7">
        <f t="shared" si="2"/>
        <v>900</v>
      </c>
      <c r="G13" s="7">
        <f t="shared" si="2"/>
        <v>902</v>
      </c>
      <c r="H13" s="7">
        <f t="shared" si="2"/>
        <v>904</v>
      </c>
      <c r="I13" s="7">
        <f t="shared" si="2"/>
        <v>906</v>
      </c>
      <c r="J13" s="7">
        <f t="shared" si="2"/>
        <v>908</v>
      </c>
      <c r="K13" s="7">
        <f t="shared" si="2"/>
        <v>910</v>
      </c>
      <c r="L13" s="7">
        <f t="shared" si="2"/>
        <v>912</v>
      </c>
      <c r="M13" s="7">
        <f t="shared" si="2"/>
        <v>1664</v>
      </c>
      <c r="N13" s="7">
        <f t="shared" si="2"/>
        <v>1716</v>
      </c>
      <c r="O13" s="5">
        <f>IFERROR((N13-M13)/M13,0)</f>
        <v>3.125E-2</v>
      </c>
    </row>
    <row r="14" spans="2:16" ht="20.25" customHeight="1">
      <c r="B14" s="25" t="s">
        <v>25</v>
      </c>
      <c r="C14" s="7">
        <f>SUM(C4:C10)</f>
        <v>864</v>
      </c>
      <c r="D14" s="7">
        <f t="shared" ref="D14:N14" si="3">SUM(D4:D10)</f>
        <v>866</v>
      </c>
      <c r="E14" s="7">
        <f t="shared" si="3"/>
        <v>868</v>
      </c>
      <c r="F14" s="7">
        <f t="shared" si="3"/>
        <v>870</v>
      </c>
      <c r="G14" s="7">
        <f t="shared" si="3"/>
        <v>872</v>
      </c>
      <c r="H14" s="7">
        <f t="shared" si="3"/>
        <v>874</v>
      </c>
      <c r="I14" s="7">
        <f t="shared" si="3"/>
        <v>876</v>
      </c>
      <c r="J14" s="7">
        <f t="shared" si="3"/>
        <v>878</v>
      </c>
      <c r="K14" s="7">
        <f t="shared" si="3"/>
        <v>880</v>
      </c>
      <c r="L14" s="7">
        <f t="shared" si="3"/>
        <v>882</v>
      </c>
      <c r="M14" s="7">
        <f t="shared" si="3"/>
        <v>1634</v>
      </c>
      <c r="N14" s="7">
        <f t="shared" si="3"/>
        <v>1686</v>
      </c>
      <c r="O14" s="5">
        <f>IFERROR((N14-M14)/M14,0)</f>
        <v>3.182374541003672E-2</v>
      </c>
    </row>
    <row r="15" spans="2:16" ht="18" customHeight="1"/>
    <row r="16" spans="2:16" ht="400" customHeight="1"/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B1:P21"/>
  <sheetViews>
    <sheetView showGridLines="0" zoomScaleNormal="100" zoomScaleSheetLayoutView="70" workbookViewId="0">
      <selection activeCell="F17" sqref="F17"/>
    </sheetView>
  </sheetViews>
  <sheetFormatPr baseColWidth="10" defaultColWidth="10.83203125" defaultRowHeight="16"/>
  <cols>
    <col min="1" max="1" width="3.33203125" style="9" customWidth="1"/>
    <col min="2" max="2" width="30.1640625" style="9" customWidth="1"/>
    <col min="3" max="14" width="10.83203125" style="9" customWidth="1"/>
    <col min="15" max="15" width="13.83203125" style="9" customWidth="1"/>
    <col min="16" max="16" width="27.1640625" style="9" customWidth="1"/>
    <col min="17" max="17" width="3.83203125" style="9" customWidth="1"/>
    <col min="18" max="16384" width="10.83203125" style="9"/>
  </cols>
  <sheetData>
    <row r="1" spans="2:16" ht="42" customHeight="1">
      <c r="B1" s="10" t="s">
        <v>3</v>
      </c>
      <c r="C1" s="10"/>
    </row>
    <row r="2" spans="2:16" s="11" customFormat="1" ht="23.25" customHeight="1">
      <c r="B2" s="12" t="s">
        <v>28</v>
      </c>
      <c r="C2" s="13"/>
    </row>
    <row r="3" spans="2:16" s="14" customFormat="1" ht="20.25" customHeight="1">
      <c r="B3" s="15" t="s">
        <v>27</v>
      </c>
      <c r="C3" s="16">
        <v>44579</v>
      </c>
      <c r="D3" s="16">
        <v>44610</v>
      </c>
      <c r="E3" s="16">
        <v>44638</v>
      </c>
      <c r="F3" s="16">
        <v>44669</v>
      </c>
      <c r="G3" s="16">
        <v>44699</v>
      </c>
      <c r="H3" s="16">
        <v>44730</v>
      </c>
      <c r="I3" s="16">
        <v>44760</v>
      </c>
      <c r="J3" s="16">
        <v>44791</v>
      </c>
      <c r="K3" s="16">
        <v>44822</v>
      </c>
      <c r="L3" s="16">
        <v>44852</v>
      </c>
      <c r="M3" s="16">
        <v>44883</v>
      </c>
      <c r="N3" s="16">
        <v>44913</v>
      </c>
      <c r="O3" s="17" t="s">
        <v>6</v>
      </c>
      <c r="P3" s="18" t="s">
        <v>7</v>
      </c>
    </row>
    <row r="4" spans="2:16" ht="20.25" customHeight="1">
      <c r="B4" s="19" t="s">
        <v>17</v>
      </c>
      <c r="C4" s="20">
        <v>2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2</v>
      </c>
      <c r="M4" s="20">
        <v>3</v>
      </c>
      <c r="N4" s="20">
        <v>4</v>
      </c>
      <c r="O4" s="5">
        <f>IFERROR((N4-M4)/M4,0)</f>
        <v>0.33333333333333331</v>
      </c>
      <c r="P4" s="21"/>
    </row>
    <row r="5" spans="2:16" ht="20.25" customHeight="1">
      <c r="B5" s="22" t="s">
        <v>18</v>
      </c>
      <c r="C5" s="23">
        <v>1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2</v>
      </c>
      <c r="L5" s="23">
        <v>1</v>
      </c>
      <c r="M5" s="23">
        <v>5</v>
      </c>
      <c r="N5" s="23">
        <v>6</v>
      </c>
      <c r="O5" s="6">
        <f t="shared" ref="O5:O11" si="0">IFERROR((N5-M5)/M5,0)</f>
        <v>0.2</v>
      </c>
      <c r="P5" s="24"/>
    </row>
    <row r="6" spans="2:16" ht="20.25" customHeight="1">
      <c r="B6" s="19" t="s">
        <v>19</v>
      </c>
      <c r="C6" s="20">
        <v>1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K6" s="20">
        <v>2</v>
      </c>
      <c r="L6" s="20">
        <v>2</v>
      </c>
      <c r="M6" s="20">
        <v>2</v>
      </c>
      <c r="N6" s="20">
        <v>3</v>
      </c>
      <c r="O6" s="5">
        <f t="shared" si="0"/>
        <v>0.5</v>
      </c>
      <c r="P6" s="21"/>
    </row>
    <row r="7" spans="2:16" ht="20.25" customHeight="1">
      <c r="B7" s="22" t="s">
        <v>20</v>
      </c>
      <c r="C7" s="23">
        <v>1</v>
      </c>
      <c r="D7" s="23">
        <v>1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23">
        <v>1</v>
      </c>
      <c r="L7" s="23">
        <v>2</v>
      </c>
      <c r="M7" s="23">
        <v>2</v>
      </c>
      <c r="N7" s="23">
        <v>2</v>
      </c>
      <c r="O7" s="6">
        <f t="shared" si="0"/>
        <v>0</v>
      </c>
      <c r="P7" s="24"/>
    </row>
    <row r="8" spans="2:16" ht="20.25" customHeight="1">
      <c r="B8" s="19" t="s">
        <v>21</v>
      </c>
      <c r="C8" s="20">
        <v>2</v>
      </c>
      <c r="D8" s="20">
        <v>3</v>
      </c>
      <c r="E8" s="20">
        <v>4</v>
      </c>
      <c r="F8" s="20">
        <v>5</v>
      </c>
      <c r="G8" s="20">
        <v>5</v>
      </c>
      <c r="H8" s="20">
        <v>5</v>
      </c>
      <c r="I8" s="20">
        <v>5</v>
      </c>
      <c r="J8" s="20">
        <v>5</v>
      </c>
      <c r="K8" s="20">
        <v>5</v>
      </c>
      <c r="L8" s="20">
        <v>5</v>
      </c>
      <c r="M8" s="20">
        <v>5</v>
      </c>
      <c r="N8" s="20">
        <v>5</v>
      </c>
      <c r="O8" s="5">
        <f t="shared" si="0"/>
        <v>0</v>
      </c>
      <c r="P8" s="21"/>
    </row>
    <row r="9" spans="2:16" ht="20.25" customHeight="1">
      <c r="B9" s="22" t="s">
        <v>22</v>
      </c>
      <c r="C9" s="23">
        <v>1</v>
      </c>
      <c r="D9" s="23">
        <v>1</v>
      </c>
      <c r="E9" s="23">
        <v>1</v>
      </c>
      <c r="F9" s="23">
        <v>1</v>
      </c>
      <c r="G9" s="23">
        <v>1</v>
      </c>
      <c r="H9" s="23">
        <v>2</v>
      </c>
      <c r="I9" s="23">
        <v>2</v>
      </c>
      <c r="J9" s="23">
        <v>2</v>
      </c>
      <c r="K9" s="23">
        <v>2</v>
      </c>
      <c r="L9" s="23">
        <v>3</v>
      </c>
      <c r="M9" s="23">
        <v>3</v>
      </c>
      <c r="N9" s="23">
        <v>5</v>
      </c>
      <c r="O9" s="6">
        <f t="shared" si="0"/>
        <v>0.66666666666666663</v>
      </c>
      <c r="P9" s="24"/>
    </row>
    <row r="10" spans="2:16" ht="20.25" customHeight="1">
      <c r="B10" s="19" t="s">
        <v>23</v>
      </c>
      <c r="C10" s="20">
        <v>3</v>
      </c>
      <c r="D10" s="20">
        <v>3</v>
      </c>
      <c r="E10" s="20">
        <v>3</v>
      </c>
      <c r="F10" s="20">
        <v>3</v>
      </c>
      <c r="G10" s="20">
        <v>3</v>
      </c>
      <c r="H10" s="20">
        <v>4</v>
      </c>
      <c r="I10" s="20">
        <v>4</v>
      </c>
      <c r="J10" s="20">
        <v>4</v>
      </c>
      <c r="K10" s="20">
        <v>4</v>
      </c>
      <c r="L10" s="20">
        <v>4</v>
      </c>
      <c r="M10" s="20">
        <v>4</v>
      </c>
      <c r="N10" s="20">
        <v>4</v>
      </c>
      <c r="O10" s="5">
        <f t="shared" si="0"/>
        <v>0</v>
      </c>
      <c r="P10" s="21"/>
    </row>
    <row r="11" spans="2:16" ht="20.25" customHeight="1">
      <c r="B11" s="22" t="s">
        <v>24</v>
      </c>
      <c r="C11" s="23">
        <v>1</v>
      </c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3">
        <v>1</v>
      </c>
      <c r="J11" s="23">
        <v>1</v>
      </c>
      <c r="K11" s="23">
        <v>1</v>
      </c>
      <c r="L11" s="23">
        <v>1</v>
      </c>
      <c r="M11" s="23">
        <v>1</v>
      </c>
      <c r="N11" s="23">
        <v>1</v>
      </c>
      <c r="O11" s="6">
        <f t="shared" si="0"/>
        <v>0</v>
      </c>
      <c r="P11" s="24"/>
    </row>
    <row r="12" spans="2:16" ht="20.25" customHeight="1">
      <c r="C12" s="16">
        <f>C3</f>
        <v>44579</v>
      </c>
      <c r="D12" s="16">
        <f t="shared" ref="D12:N12" si="1">D3</f>
        <v>44610</v>
      </c>
      <c r="E12" s="16">
        <f t="shared" si="1"/>
        <v>44638</v>
      </c>
      <c r="F12" s="16">
        <f t="shared" si="1"/>
        <v>44669</v>
      </c>
      <c r="G12" s="16">
        <f t="shared" si="1"/>
        <v>44699</v>
      </c>
      <c r="H12" s="16">
        <f t="shared" si="1"/>
        <v>44730</v>
      </c>
      <c r="I12" s="16">
        <f t="shared" si="1"/>
        <v>44760</v>
      </c>
      <c r="J12" s="16">
        <f t="shared" si="1"/>
        <v>44791</v>
      </c>
      <c r="K12" s="16">
        <f t="shared" si="1"/>
        <v>44822</v>
      </c>
      <c r="L12" s="16">
        <f t="shared" si="1"/>
        <v>44852</v>
      </c>
      <c r="M12" s="16">
        <f t="shared" si="1"/>
        <v>44883</v>
      </c>
      <c r="N12" s="16">
        <f t="shared" si="1"/>
        <v>44913</v>
      </c>
    </row>
    <row r="13" spans="2:16" ht="20.25" customHeight="1">
      <c r="B13" s="25" t="s">
        <v>14</v>
      </c>
      <c r="C13" s="7">
        <f>SUM(C4:C11)</f>
        <v>12</v>
      </c>
      <c r="D13" s="7">
        <f t="shared" ref="D13:N13" si="2">SUM(D4:D11)</f>
        <v>13</v>
      </c>
      <c r="E13" s="7">
        <f t="shared" si="2"/>
        <v>14</v>
      </c>
      <c r="F13" s="7">
        <f t="shared" si="2"/>
        <v>15</v>
      </c>
      <c r="G13" s="7">
        <f t="shared" si="2"/>
        <v>15</v>
      </c>
      <c r="H13" s="7">
        <f t="shared" si="2"/>
        <v>17</v>
      </c>
      <c r="I13" s="7">
        <f t="shared" si="2"/>
        <v>17</v>
      </c>
      <c r="J13" s="7">
        <f t="shared" si="2"/>
        <v>17</v>
      </c>
      <c r="K13" s="7">
        <f t="shared" si="2"/>
        <v>18</v>
      </c>
      <c r="L13" s="7">
        <f t="shared" si="2"/>
        <v>20</v>
      </c>
      <c r="M13" s="7">
        <f t="shared" si="2"/>
        <v>25</v>
      </c>
      <c r="N13" s="7">
        <f t="shared" si="2"/>
        <v>30</v>
      </c>
      <c r="O13" s="5">
        <f>IFERROR((N13-M13)/M13,0)</f>
        <v>0.2</v>
      </c>
    </row>
    <row r="14" spans="2:16" ht="20.25" customHeight="1">
      <c r="B14" s="25" t="s">
        <v>25</v>
      </c>
      <c r="C14" s="7">
        <f>SUM(C4:C10)</f>
        <v>11</v>
      </c>
      <c r="D14" s="7">
        <f t="shared" ref="D14:N14" si="3">SUM(D4:D10)</f>
        <v>12</v>
      </c>
      <c r="E14" s="7">
        <f t="shared" si="3"/>
        <v>13</v>
      </c>
      <c r="F14" s="7">
        <f t="shared" si="3"/>
        <v>14</v>
      </c>
      <c r="G14" s="7">
        <f t="shared" si="3"/>
        <v>14</v>
      </c>
      <c r="H14" s="7">
        <f t="shared" si="3"/>
        <v>16</v>
      </c>
      <c r="I14" s="7">
        <f t="shared" si="3"/>
        <v>16</v>
      </c>
      <c r="J14" s="7">
        <f t="shared" si="3"/>
        <v>16</v>
      </c>
      <c r="K14" s="7">
        <f t="shared" si="3"/>
        <v>17</v>
      </c>
      <c r="L14" s="7">
        <f t="shared" si="3"/>
        <v>19</v>
      </c>
      <c r="M14" s="7">
        <f t="shared" si="3"/>
        <v>24</v>
      </c>
      <c r="N14" s="7">
        <f t="shared" si="3"/>
        <v>29</v>
      </c>
      <c r="O14" s="5">
        <f>IFERROR((N14-M14)/M14,0)</f>
        <v>0.20833333333333334</v>
      </c>
    </row>
    <row r="15" spans="2:16" ht="18" customHeight="1"/>
    <row r="16" spans="2:16" ht="20.25" customHeight="1">
      <c r="C16" s="16">
        <v>44579</v>
      </c>
      <c r="D16" s="16">
        <v>44610</v>
      </c>
      <c r="E16" s="16">
        <v>44638</v>
      </c>
      <c r="F16" s="16">
        <v>44669</v>
      </c>
      <c r="G16" s="16">
        <v>44699</v>
      </c>
      <c r="H16" s="16">
        <v>44730</v>
      </c>
      <c r="I16" s="16">
        <v>44760</v>
      </c>
      <c r="J16" s="16">
        <v>44791</v>
      </c>
      <c r="K16" s="16">
        <v>44822</v>
      </c>
      <c r="L16" s="16">
        <v>44852</v>
      </c>
      <c r="M16" s="16">
        <v>44883</v>
      </c>
      <c r="N16" s="16">
        <v>44913</v>
      </c>
      <c r="O16" s="17" t="s">
        <v>6</v>
      </c>
    </row>
    <row r="17" spans="2:15" ht="20.25" customHeight="1">
      <c r="B17" s="26" t="s">
        <v>29</v>
      </c>
      <c r="C17" s="20">
        <v>20</v>
      </c>
      <c r="D17" s="20">
        <v>20</v>
      </c>
      <c r="E17" s="20">
        <v>20</v>
      </c>
      <c r="F17" s="20">
        <v>35</v>
      </c>
      <c r="G17" s="20">
        <v>40</v>
      </c>
      <c r="H17" s="20">
        <v>45</v>
      </c>
      <c r="I17" s="20">
        <v>50</v>
      </c>
      <c r="J17" s="20">
        <v>56</v>
      </c>
      <c r="K17" s="20">
        <v>63</v>
      </c>
      <c r="L17" s="20">
        <v>74</v>
      </c>
      <c r="M17" s="20">
        <v>76</v>
      </c>
      <c r="N17" s="20">
        <v>85</v>
      </c>
      <c r="O17" s="5">
        <f t="shared" ref="O17" si="4">(N17-M17)/M17</f>
        <v>0.11842105263157894</v>
      </c>
    </row>
    <row r="18" spans="2:15" ht="20.25" customHeight="1">
      <c r="B18" s="26" t="s">
        <v>30</v>
      </c>
      <c r="C18" s="8">
        <f>IFERROR(C13/C17,0)</f>
        <v>0.6</v>
      </c>
      <c r="D18" s="8">
        <f t="shared" ref="D18:N18" si="5">IFERROR(D13/D17,0)</f>
        <v>0.65</v>
      </c>
      <c r="E18" s="8">
        <f t="shared" si="5"/>
        <v>0.7</v>
      </c>
      <c r="F18" s="8">
        <f t="shared" si="5"/>
        <v>0.42857142857142855</v>
      </c>
      <c r="G18" s="8">
        <f t="shared" si="5"/>
        <v>0.375</v>
      </c>
      <c r="H18" s="8">
        <f t="shared" si="5"/>
        <v>0.37777777777777777</v>
      </c>
      <c r="I18" s="8">
        <f t="shared" si="5"/>
        <v>0.34</v>
      </c>
      <c r="J18" s="8">
        <f t="shared" si="5"/>
        <v>0.30357142857142855</v>
      </c>
      <c r="K18" s="8">
        <f t="shared" si="5"/>
        <v>0.2857142857142857</v>
      </c>
      <c r="L18" s="8">
        <f t="shared" si="5"/>
        <v>0.27027027027027029</v>
      </c>
      <c r="M18" s="8">
        <f t="shared" si="5"/>
        <v>0.32894736842105265</v>
      </c>
      <c r="N18" s="8">
        <f t="shared" si="5"/>
        <v>0.35294117647058826</v>
      </c>
      <c r="O18" s="5">
        <f>(N18-M18)/M18</f>
        <v>7.2941176470588232E-2</v>
      </c>
    </row>
    <row r="19" spans="2:15" ht="18" customHeight="1"/>
    <row r="20" spans="2:15" ht="400" customHeight="1"/>
    <row r="21" spans="2:15" ht="176.25" customHeight="1"/>
  </sheetData>
  <phoneticPr fontId="11" type="noConversion"/>
  <pageMargins left="0.3" right="0.3" top="0.3" bottom="0.3" header="0" footer="0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リーチ</vt:lpstr>
      <vt:lpstr>訪問数</vt:lpstr>
      <vt:lpstr>リード</vt:lpstr>
      <vt:lpstr>顧客</vt:lpstr>
      <vt:lpstr>コンバージョン率</vt:lpstr>
      <vt:lpstr>リーチ - 例</vt:lpstr>
      <vt:lpstr>訪問数 - 例</vt:lpstr>
      <vt:lpstr>リード - 例</vt:lpstr>
      <vt:lpstr>顧客 - 例</vt:lpstr>
      <vt:lpstr>コンバージョン率 - 例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2023-11-03T18:24:43Z</dcterms:modified>
</cp:coreProperties>
</file>