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 - DE,ES,FR,IT,PT,JP/"/>
    </mc:Choice>
  </mc:AlternateContent>
  <xr:revisionPtr revIDLastSave="0" documentId="13_ncr:1_{4E11C663-C0BA-9047-B81C-2388BE9A4F35}" xr6:coauthVersionLast="47" xr6:coauthVersionMax="47" xr10:uidLastSave="{00000000-0000-0000-0000-000000000000}"/>
  <bookViews>
    <workbookView xWindow="2000" yWindow="660" windowWidth="23800" windowHeight="16260" tabRatio="500" xr2:uid="{00000000-000D-0000-FFFF-FFFF00000000}"/>
  </bookViews>
  <sheets>
    <sheet name="キャッシュフロー ROI" sheetId="3" r:id="rId1"/>
    <sheet name="キャッシュフロー ROI - 空白" sheetId="4" r:id="rId2"/>
    <sheet name="– 免責条項 –" sheetId="2" r:id="rId3"/>
  </sheets>
  <externalReferences>
    <externalReference r:id="rId4"/>
  </externalReferences>
  <definedNames>
    <definedName name="Interval" localSheetId="0">'キャッシュフロー ROI'!#REF!</definedName>
    <definedName name="Interval" localSheetId="1">'キャッシュフロー ROI - 空白'!#REF!</definedName>
    <definedName name="Interval">#REF!</definedName>
    <definedName name="_xlnm.Print_Area" localSheetId="0">'キャッシュフロー ROI'!$B$1:$F$23</definedName>
    <definedName name="_xlnm.Print_Area" localSheetId="1">'キャッシュフロー ROI - 空白'!$B$1:$F$32</definedName>
    <definedName name="ScheduleStart" localSheetId="0">'キャッシュフロー ROI'!#REF!</definedName>
    <definedName name="ScheduleStart" localSheetId="1">'キャッシュフロー ROI - 空白'!#REF!</definedName>
    <definedName name="ScheduleStart">#REF!</definedName>
    <definedName name="Type" localSheetId="0">'[1]Maintenance Work Order'!#REF!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4" l="1"/>
  <c r="F3" i="4"/>
  <c r="C20" i="4"/>
  <c r="C18" i="4"/>
  <c r="F4" i="4"/>
  <c r="E5" i="4"/>
  <c r="C19" i="4"/>
  <c r="F5" i="4"/>
  <c r="E6" i="4"/>
  <c r="F6" i="4"/>
  <c r="E7" i="4"/>
  <c r="F7" i="4"/>
  <c r="E8" i="4"/>
  <c r="F8" i="4"/>
  <c r="E9" i="4"/>
  <c r="F9" i="4"/>
  <c r="E10" i="4"/>
  <c r="F10" i="4"/>
  <c r="E11" i="4"/>
  <c r="F11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E23" i="4"/>
  <c r="F23" i="4"/>
  <c r="C21" i="4"/>
  <c r="C20" i="3"/>
  <c r="E5" i="3"/>
  <c r="E6" i="3"/>
  <c r="C17" i="3"/>
  <c r="F3" i="3"/>
  <c r="C18" i="3"/>
  <c r="F4" i="3"/>
  <c r="F5" i="3"/>
  <c r="F6" i="3"/>
  <c r="E7" i="3"/>
  <c r="C19" i="3"/>
  <c r="F7" i="3"/>
  <c r="E8" i="3"/>
  <c r="F8" i="3"/>
  <c r="E9" i="3"/>
  <c r="F9" i="3"/>
  <c r="E10" i="3"/>
  <c r="F10" i="3"/>
  <c r="E11" i="3"/>
  <c r="F11" i="3"/>
  <c r="E12" i="3"/>
  <c r="F12" i="3"/>
  <c r="E13" i="3"/>
  <c r="F13" i="3"/>
  <c r="E14" i="3"/>
  <c r="F14" i="3"/>
  <c r="E15" i="3"/>
  <c r="F15" i="3"/>
  <c r="E16" i="3"/>
  <c r="F16" i="3"/>
  <c r="E17" i="3"/>
  <c r="F17" i="3"/>
  <c r="E18" i="3"/>
  <c r="F18" i="3"/>
  <c r="E19" i="3"/>
  <c r="F19" i="3"/>
  <c r="E20" i="3"/>
  <c r="F20" i="3"/>
  <c r="E21" i="3"/>
  <c r="F21" i="3"/>
  <c r="E22" i="3"/>
  <c r="F22" i="3"/>
  <c r="E23" i="3"/>
  <c r="F23" i="3"/>
  <c r="C21" i="3"/>
</calcChain>
</file>

<file path=xl/sharedStrings.xml><?xml version="1.0" encoding="utf-8"?>
<sst xmlns="http://schemas.openxmlformats.org/spreadsheetml/2006/main" count="50" uniqueCount="28">
  <si>
    <r>
      <rPr>
        <b/>
        <sz val="10"/>
        <color theme="0"/>
        <rFont val="MS PGothic"/>
        <family val="2"/>
        <charset val="128"/>
      </rPr>
      <t>インプット</t>
    </r>
  </si>
  <si>
    <r>
      <rPr>
        <b/>
        <sz val="10"/>
        <color theme="0"/>
        <rFont val="MS PGothic"/>
        <family val="2"/>
        <charset val="128"/>
      </rPr>
      <t>年</t>
    </r>
  </si>
  <si>
    <r>
      <rPr>
        <b/>
        <sz val="10"/>
        <color theme="0"/>
        <rFont val="MS PGothic"/>
        <family val="2"/>
        <charset val="128"/>
      </rPr>
      <t>キャッシュ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フロー</t>
    </r>
  </si>
  <si>
    <r>
      <rPr>
        <sz val="10"/>
        <color theme="1"/>
        <rFont val="MS PGothic"/>
        <family val="2"/>
        <charset val="128"/>
      </rPr>
      <t>コスト固定資産</t>
    </r>
  </si>
  <si>
    <r>
      <rPr>
        <sz val="10"/>
        <color theme="1"/>
        <rFont val="MS PGothic"/>
        <family val="2"/>
        <charset val="128"/>
      </rPr>
      <t>コスト非現金稼働資本</t>
    </r>
  </si>
  <si>
    <r>
      <rPr>
        <sz val="10"/>
        <color theme="1"/>
        <rFont val="MS PGothic"/>
        <family val="2"/>
        <charset val="128"/>
      </rPr>
      <t>コスト資本化された運用リース</t>
    </r>
  </si>
  <si>
    <r>
      <rPr>
        <sz val="10"/>
        <color theme="1"/>
        <rFont val="MS PGothic"/>
        <family val="2"/>
        <charset val="128"/>
      </rPr>
      <t>コスト資産の累計減価償却費</t>
    </r>
  </si>
  <si>
    <r>
      <rPr>
        <sz val="10"/>
        <color theme="1"/>
        <rFont val="MS PGothic"/>
        <family val="2"/>
        <charset val="128"/>
      </rPr>
      <t>年平均資産寿命</t>
    </r>
  </si>
  <si>
    <r>
      <rPr>
        <sz val="10"/>
        <color theme="1"/>
        <rFont val="MS PGothic"/>
        <family val="2"/>
        <charset val="128"/>
      </rPr>
      <t>資産期間中のインフレ率</t>
    </r>
    <r>
      <rPr>
        <sz val="10"/>
        <color theme="1"/>
        <rFont val="Century Gothic"/>
        <family val="2"/>
      </rPr>
      <t xml:space="preserve"> (</t>
    </r>
    <r>
      <rPr>
        <sz val="10"/>
        <color theme="1"/>
        <rFont val="MS PGothic"/>
        <family val="2"/>
        <charset val="128"/>
      </rPr>
      <t>年間</t>
    </r>
    <r>
      <rPr>
        <sz val="10"/>
        <color theme="1"/>
        <rFont val="Century Gothic"/>
        <family val="2"/>
      </rPr>
      <t>)</t>
    </r>
  </si>
  <si>
    <r>
      <rPr>
        <sz val="10"/>
        <color theme="1"/>
        <rFont val="MS PGothic"/>
        <family val="2"/>
        <charset val="128"/>
      </rPr>
      <t>資産の残存年数</t>
    </r>
  </si>
  <si>
    <r>
      <rPr>
        <sz val="10"/>
        <color theme="1"/>
        <rFont val="MS PGothic"/>
        <family val="2"/>
        <charset val="128"/>
      </rPr>
      <t>耐用年数終了時の残存価値</t>
    </r>
    <r>
      <rPr>
        <sz val="10"/>
        <color theme="1"/>
        <rFont val="Century Gothic"/>
        <family val="2"/>
      </rPr>
      <t xml:space="preserve"> %</t>
    </r>
  </si>
  <si>
    <r>
      <rPr>
        <sz val="10"/>
        <color theme="1"/>
        <rFont val="MS PGothic"/>
        <family val="2"/>
        <charset val="128"/>
      </rPr>
      <t>コスト利子と税引前の現在の収益</t>
    </r>
  </si>
  <si>
    <r>
      <rPr>
        <sz val="10"/>
        <color theme="1"/>
        <rFont val="MS PGothic"/>
        <family val="2"/>
        <charset val="128"/>
      </rPr>
      <t>コスト現在の減価償却費</t>
    </r>
  </si>
  <si>
    <r>
      <rPr>
        <sz val="10"/>
        <color theme="1"/>
        <rFont val="MS PGothic"/>
        <family val="2"/>
        <charset val="128"/>
      </rPr>
      <t>限界税率</t>
    </r>
  </si>
  <si>
    <r>
      <rPr>
        <sz val="10"/>
        <color theme="1"/>
        <rFont val="MS PGothic"/>
        <family val="2"/>
        <charset val="128"/>
      </rPr>
      <t>名目資本コスト率</t>
    </r>
  </si>
  <si>
    <r>
      <rPr>
        <b/>
        <sz val="10"/>
        <color theme="0"/>
        <rFont val="MS PGothic"/>
        <family val="2"/>
        <charset val="128"/>
      </rPr>
      <t>アウトプット</t>
    </r>
  </si>
  <si>
    <r>
      <rPr>
        <sz val="10"/>
        <color theme="1"/>
        <rFont val="MS PGothic"/>
        <family val="2"/>
        <charset val="128"/>
      </rPr>
      <t>調整済み総投資</t>
    </r>
    <r>
      <rPr>
        <sz val="10"/>
        <color theme="1"/>
        <rFont val="Century Gothic"/>
        <family val="2"/>
      </rPr>
      <t xml:space="preserve"> (</t>
    </r>
    <r>
      <rPr>
        <sz val="10"/>
        <color theme="1"/>
        <rFont val="MS PGothic"/>
        <family val="2"/>
        <charset val="128"/>
      </rPr>
      <t>インフレ率</t>
    </r>
    <r>
      <rPr>
        <sz val="10"/>
        <color theme="1"/>
        <rFont val="Century Gothic"/>
        <family val="2"/>
      </rPr>
      <t>)</t>
    </r>
  </si>
  <si>
    <r>
      <rPr>
        <sz val="10"/>
        <color theme="1"/>
        <rFont val="MS PGothic"/>
        <family val="2"/>
        <charset val="128"/>
      </rPr>
      <t>総キャッシュフロー</t>
    </r>
  </si>
  <si>
    <r>
      <rPr>
        <sz val="10"/>
        <color theme="1"/>
        <rFont val="MS PGothic"/>
        <family val="2"/>
        <charset val="128"/>
      </rPr>
      <t>期待される残存価額</t>
    </r>
  </si>
  <si>
    <r>
      <rPr>
        <sz val="10"/>
        <color theme="1"/>
        <rFont val="MS PGothic"/>
        <family val="2"/>
        <charset val="128"/>
      </rPr>
      <t>キャッシュフロー投資収益率</t>
    </r>
    <r>
      <rPr>
        <sz val="10"/>
        <color theme="1"/>
        <rFont val="Century Gothic"/>
        <family val="2"/>
      </rPr>
      <t xml:space="preserve"> (CFROI)</t>
    </r>
  </si>
  <si>
    <r>
      <rPr>
        <b/>
        <sz val="20"/>
        <color theme="0" tint="-0.499984740745262"/>
        <rFont val="MS PGothic"/>
        <family val="2"/>
        <charset val="128"/>
      </rPr>
      <t>キャッシュフロー</t>
    </r>
    <r>
      <rPr>
        <b/>
        <sz val="20"/>
        <color theme="0" tint="-0.499984740745262"/>
        <rFont val="Century Gothic"/>
        <family val="2"/>
      </rPr>
      <t xml:space="preserve"> ROI</t>
    </r>
  </si>
  <si>
    <r>
      <rPr>
        <sz val="12"/>
        <color theme="0"/>
        <rFont val="MS PGothic"/>
        <family val="2"/>
        <charset val="128"/>
      </rPr>
      <t>低</t>
    </r>
  </si>
  <si>
    <r>
      <rPr>
        <sz val="12"/>
        <color theme="0"/>
        <rFont val="MS PGothic"/>
        <family val="2"/>
        <charset val="128"/>
      </rPr>
      <t>中</t>
    </r>
  </si>
  <si>
    <r>
      <rPr>
        <sz val="12"/>
        <color theme="0"/>
        <rFont val="MS PGothic"/>
        <family val="2"/>
        <charset val="128"/>
      </rPr>
      <t>高</t>
    </r>
  </si>
  <si>
    <r>
      <rPr>
        <sz val="12"/>
        <color theme="0"/>
        <rFont val="MS PGothic"/>
        <family val="2"/>
        <charset val="128"/>
      </rPr>
      <t>固定</t>
    </r>
    <r>
      <rPr>
        <sz val="12"/>
        <color theme="0"/>
        <rFont val="Century Gothic"/>
        <family val="2"/>
      </rPr>
      <t xml:space="preserve"> </t>
    </r>
  </si>
  <si>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0" type="noConversion"/>
  </si>
  <si>
    <r>
      <rPr>
        <b/>
        <sz val="20"/>
        <color theme="0" tint="-0.499984740745262"/>
        <rFont val="MS PGothic"/>
        <family val="2"/>
        <charset val="128"/>
      </rPr>
      <t>キャッシュフロー</t>
    </r>
    <r>
      <rPr>
        <b/>
        <sz val="20"/>
        <color theme="0" tint="-0.499984740745262"/>
        <rFont val="Century Gothic"/>
        <family val="2"/>
      </rPr>
      <t xml:space="preserve"> ROI </t>
    </r>
    <r>
      <rPr>
        <b/>
        <sz val="20"/>
        <color theme="0" tint="-0.499984740745262"/>
        <rFont val="MS PGothic"/>
        <family val="2"/>
        <charset val="128"/>
      </rPr>
      <t>テンプレート</t>
    </r>
    <phoneticPr fontId="10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</si>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</sst>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h:mm\ AM/PM;@"/>
  </numFmts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sz val="10"/>
      <color theme="1"/>
      <name val="Century Gothic"/>
      <family val="2"/>
    </font>
    <font>
      <sz val="12"/>
      <color theme="0"/>
      <name val="MS PGothic"/>
      <family val="2"/>
      <charset val="128"/>
    </font>
    <font>
      <sz val="12"/>
      <color theme="0"/>
      <name val="Century Gothic"/>
      <family val="2"/>
    </font>
    <font>
      <b/>
      <sz val="20"/>
      <color theme="0" tint="-0.499984740745262"/>
      <name val="Century Gothic"/>
      <family val="2"/>
      <charset val="128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E0E6EF"/>
        <bgColor indexed="64"/>
      </patternFill>
    </fill>
    <fill>
      <patternFill patternType="solid">
        <fgColor theme="1" tint="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2"/>
    <xf numFmtId="44" fontId="4" fillId="9" borderId="1" xfId="0" applyNumberFormat="1" applyFont="1" applyFill="1" applyBorder="1" applyAlignment="1">
      <alignment horizontal="left" vertical="center" indent="1"/>
    </xf>
    <xf numFmtId="44" fontId="4" fillId="10" borderId="1" xfId="0" applyNumberFormat="1" applyFont="1" applyFill="1" applyBorder="1" applyAlignment="1">
      <alignment horizontal="right" vertical="center" indent="1"/>
    </xf>
    <xf numFmtId="10" fontId="4" fillId="10" borderId="1" xfId="1" applyNumberFormat="1" applyFont="1" applyFill="1" applyBorder="1" applyAlignment="1">
      <alignment horizontal="right" vertical="center" indent="1"/>
    </xf>
    <xf numFmtId="44" fontId="4" fillId="9" borderId="1" xfId="0" applyNumberFormat="1" applyFont="1" applyFill="1" applyBorder="1" applyAlignment="1">
      <alignment horizontal="right" vertical="center" indent="1"/>
    </xf>
    <xf numFmtId="1" fontId="4" fillId="9" borderId="1" xfId="0" applyNumberFormat="1" applyFont="1" applyFill="1" applyBorder="1" applyAlignment="1">
      <alignment horizontal="right" vertical="center" indent="1"/>
    </xf>
    <xf numFmtId="0" fontId="11" fillId="0" borderId="0" xfId="0" applyFont="1"/>
    <xf numFmtId="0" fontId="12" fillId="4" borderId="0" xfId="0" applyFont="1" applyFill="1" applyAlignment="1">
      <alignment vertical="center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vertical="center"/>
    </xf>
    <xf numFmtId="0" fontId="4" fillId="7" borderId="3" xfId="0" applyFont="1" applyFill="1" applyBorder="1" applyAlignment="1">
      <alignment horizontal="left" vertical="center" indent="1"/>
    </xf>
    <xf numFmtId="0" fontId="4" fillId="7" borderId="4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left" vertical="center" indent="1"/>
    </xf>
    <xf numFmtId="164" fontId="13" fillId="2" borderId="1" xfId="0" applyNumberFormat="1" applyFont="1" applyFill="1" applyBorder="1" applyAlignment="1">
      <alignment horizontal="left" vertical="center" indent="1"/>
    </xf>
    <xf numFmtId="44" fontId="13" fillId="6" borderId="1" xfId="0" applyNumberFormat="1" applyFont="1" applyFill="1" applyBorder="1" applyAlignment="1">
      <alignment horizontal="right" vertical="center" indent="1"/>
    </xf>
    <xf numFmtId="1" fontId="4" fillId="8" borderId="1" xfId="0" applyNumberFormat="1" applyFont="1" applyFill="1" applyBorder="1" applyAlignment="1">
      <alignment horizontal="left" vertical="center" indent="1"/>
    </xf>
    <xf numFmtId="164" fontId="13" fillId="3" borderId="1" xfId="0" applyNumberFormat="1" applyFont="1" applyFill="1" applyBorder="1" applyAlignment="1">
      <alignment horizontal="left" vertical="center" indent="1"/>
    </xf>
    <xf numFmtId="44" fontId="13" fillId="11" borderId="1" xfId="0" applyNumberFormat="1" applyFont="1" applyFill="1" applyBorder="1" applyAlignment="1">
      <alignment horizontal="right" vertical="center" indent="1"/>
    </xf>
    <xf numFmtId="1" fontId="13" fillId="6" borderId="1" xfId="0" applyNumberFormat="1" applyFont="1" applyFill="1" applyBorder="1" applyAlignment="1">
      <alignment horizontal="right" vertical="center" indent="1"/>
    </xf>
    <xf numFmtId="9" fontId="13" fillId="11" borderId="1" xfId="1" applyFont="1" applyFill="1" applyBorder="1" applyAlignment="1">
      <alignment horizontal="right" vertical="center" indent="1"/>
    </xf>
    <xf numFmtId="44" fontId="13" fillId="11" borderId="1" xfId="3" applyFont="1" applyFill="1" applyBorder="1" applyAlignment="1">
      <alignment horizontal="right" vertical="center" indent="1"/>
    </xf>
    <xf numFmtId="9" fontId="13" fillId="6" borderId="1" xfId="1" applyFont="1" applyFill="1" applyBorder="1" applyAlignment="1">
      <alignment horizontal="right" vertical="center" indent="1"/>
    </xf>
    <xf numFmtId="10" fontId="13" fillId="11" borderId="1" xfId="1" applyNumberFormat="1" applyFont="1" applyFill="1" applyBorder="1" applyAlignment="1">
      <alignment horizontal="right" vertical="center" indent="1"/>
    </xf>
    <xf numFmtId="0" fontId="4" fillId="12" borderId="3" xfId="0" applyFont="1" applyFill="1" applyBorder="1" applyAlignment="1">
      <alignment horizontal="left" vertical="center" indent="1"/>
    </xf>
    <xf numFmtId="0" fontId="4" fillId="12" borderId="4" xfId="0" applyFont="1" applyFill="1" applyBorder="1" applyAlignment="1">
      <alignment vertical="center"/>
    </xf>
    <xf numFmtId="1" fontId="13" fillId="6" borderId="1" xfId="0" applyNumberFormat="1" applyFont="1" applyFill="1" applyBorder="1" applyAlignment="1">
      <alignment horizontal="center" vertical="center"/>
    </xf>
    <xf numFmtId="0" fontId="11" fillId="4" borderId="0" xfId="0" applyFont="1" applyFill="1"/>
    <xf numFmtId="0" fontId="15" fillId="0" borderId="0" xfId="0" applyFont="1"/>
    <xf numFmtId="0" fontId="2" fillId="0" borderId="2" xfId="2" applyFont="1" applyBorder="1" applyAlignment="1">
      <alignment horizontal="left" vertical="center" wrapText="1" indent="2"/>
    </xf>
    <xf numFmtId="0" fontId="16" fillId="4" borderId="0" xfId="0" applyFont="1" applyFill="1" applyAlignment="1">
      <alignment vertical="center"/>
    </xf>
    <xf numFmtId="0" fontId="17" fillId="5" borderId="0" xfId="4" applyFont="1" applyFill="1" applyAlignment="1">
      <alignment horizontal="center" vertical="center"/>
    </xf>
  </cellXfs>
  <cellStyles count="5">
    <cellStyle name="Currency" xfId="3" builtinId="4"/>
    <cellStyle name="Hyperlink" xfId="4" builtinId="8"/>
    <cellStyle name="Normal" xfId="0" builtinId="0"/>
    <cellStyle name="Normal 2" xfId="2" xr:uid="{00000000-0005-0000-0000-000002000000}"/>
    <cellStyle name="Percent" xfId="1" builtinId="5"/>
  </cellStyles>
  <dxfs count="0"/>
  <tableStyles count="0" defaultTableStyle="TableStyleMedium9" defaultPivotStyle="PivotStyleMedium7"/>
  <colors>
    <mruColors>
      <color rgb="FFE0E6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30&amp;utm_language=JP&amp;utm_source=template-excel&amp;utm_medium=content&amp;utm_campaign=ic-Cash+Flow+ROI-excel-77830-jp&amp;lpa=ic+Cash+Flow+ROI+excel+77830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673100</xdr:colOff>
      <xdr:row>0</xdr:row>
      <xdr:rowOff>88900</xdr:rowOff>
    </xdr:from>
    <xdr:to>
      <xdr:col>6</xdr:col>
      <xdr:colOff>0</xdr:colOff>
      <xdr:row>0</xdr:row>
      <xdr:rowOff>552060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CF30BC-F0D8-8A0C-3475-3587A625C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78300" y="88900"/>
          <a:ext cx="2590800" cy="4631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30&amp;utm_language=JP&amp;utm_source=template-excel&amp;utm_medium=content&amp;utm_campaign=ic-Cash+Flow+ROI-excel-77830-jp&amp;lpa=ic+Cash+Flow+ROI+excel+77830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3"/>
  </sheetPr>
  <dimension ref="B1:F5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7" customWidth="1"/>
    <col min="2" max="2" width="42.6640625" style="7" bestFit="1" customWidth="1"/>
    <col min="3" max="3" width="12" style="7" bestFit="1" customWidth="1"/>
    <col min="4" max="4" width="3.33203125" style="7" customWidth="1"/>
    <col min="5" max="5" width="7" style="9" customWidth="1"/>
    <col min="6" max="6" width="20.5" style="7" customWidth="1"/>
    <col min="7" max="7" width="3.33203125" style="7" customWidth="1"/>
    <col min="8" max="16384" width="10.83203125" style="7"/>
  </cols>
  <sheetData>
    <row r="1" spans="2:6" ht="50.25" customHeight="1">
      <c r="B1" s="31" t="s">
        <v>26</v>
      </c>
      <c r="C1" s="8"/>
    </row>
    <row r="2" spans="2:6" s="10" customFormat="1" ht="20.25" customHeight="1">
      <c r="B2" s="11" t="s">
        <v>0</v>
      </c>
      <c r="C2" s="12"/>
      <c r="E2" s="13" t="s">
        <v>1</v>
      </c>
      <c r="F2" s="14" t="s">
        <v>2</v>
      </c>
    </row>
    <row r="3" spans="2:6" ht="20.25" customHeight="1">
      <c r="B3" s="15" t="s">
        <v>3</v>
      </c>
      <c r="C3" s="16">
        <v>200</v>
      </c>
      <c r="E3" s="17">
        <v>0</v>
      </c>
      <c r="F3" s="2">
        <f>0-C17</f>
        <v>-848.76800000000003</v>
      </c>
    </row>
    <row r="4" spans="2:6" ht="20.25" customHeight="1">
      <c r="B4" s="18" t="s">
        <v>4</v>
      </c>
      <c r="C4" s="19">
        <v>100</v>
      </c>
      <c r="E4" s="17">
        <v>1</v>
      </c>
      <c r="F4" s="2">
        <f>IF(E4&gt;0,IF(E4=$C$20,$C$18+$C$19,$C$18),0)</f>
        <v>410</v>
      </c>
    </row>
    <row r="5" spans="2:6" ht="20.25" customHeight="1">
      <c r="B5" s="15" t="s">
        <v>5</v>
      </c>
      <c r="C5" s="16">
        <v>500</v>
      </c>
      <c r="E5" s="17">
        <f>IF(E4&lt;$C$20,IF(E4&gt;0,E4+1,),)</f>
        <v>2</v>
      </c>
      <c r="F5" s="2">
        <f t="shared" ref="F5:F23" si="0">IF(E5&gt;0,IF(E5=$C$20,$C$18+$C$19,$C$18),0)</f>
        <v>410</v>
      </c>
    </row>
    <row r="6" spans="2:6" ht="20.25" customHeight="1">
      <c r="B6" s="18" t="s">
        <v>6</v>
      </c>
      <c r="C6" s="19">
        <v>30</v>
      </c>
      <c r="E6" s="17">
        <f>IF(E5&lt;$C$20,IF(E5&gt;0,E5+1,),)</f>
        <v>3</v>
      </c>
      <c r="F6" s="2">
        <f t="shared" si="0"/>
        <v>410</v>
      </c>
    </row>
    <row r="7" spans="2:6" ht="20.25" customHeight="1">
      <c r="B7" s="15" t="s">
        <v>7</v>
      </c>
      <c r="C7" s="20">
        <v>2</v>
      </c>
      <c r="E7" s="17">
        <f t="shared" ref="E7:E23" si="1">IF(E6&lt;$C$20,IF(E6&gt;0,E6+1,),)</f>
        <v>4</v>
      </c>
      <c r="F7" s="2">
        <f t="shared" si="0"/>
        <v>410</v>
      </c>
    </row>
    <row r="8" spans="2:6" ht="20.25" customHeight="1">
      <c r="B8" s="18" t="s">
        <v>8</v>
      </c>
      <c r="C8" s="21">
        <v>0.04</v>
      </c>
      <c r="E8" s="17">
        <f t="shared" si="1"/>
        <v>5</v>
      </c>
      <c r="F8" s="2">
        <f t="shared" si="0"/>
        <v>410</v>
      </c>
    </row>
    <row r="9" spans="2:6" ht="20.25" customHeight="1">
      <c r="B9" s="15" t="s">
        <v>9</v>
      </c>
      <c r="C9" s="20">
        <v>12</v>
      </c>
      <c r="E9" s="17">
        <f t="shared" si="1"/>
        <v>6</v>
      </c>
      <c r="F9" s="2">
        <f t="shared" si="0"/>
        <v>410</v>
      </c>
    </row>
    <row r="10" spans="2:6" ht="20.25" customHeight="1">
      <c r="B10" s="18" t="s">
        <v>10</v>
      </c>
      <c r="C10" s="21">
        <v>0.45</v>
      </c>
      <c r="E10" s="17">
        <f t="shared" si="1"/>
        <v>7</v>
      </c>
      <c r="F10" s="2">
        <f t="shared" si="0"/>
        <v>410</v>
      </c>
    </row>
    <row r="11" spans="2:6" ht="20.25" customHeight="1">
      <c r="B11" s="15" t="s">
        <v>11</v>
      </c>
      <c r="C11" s="16">
        <v>500</v>
      </c>
      <c r="E11" s="17">
        <f t="shared" si="1"/>
        <v>8</v>
      </c>
      <c r="F11" s="2">
        <f t="shared" si="0"/>
        <v>410</v>
      </c>
    </row>
    <row r="12" spans="2:6" ht="20.25" customHeight="1">
      <c r="B12" s="18" t="s">
        <v>12</v>
      </c>
      <c r="C12" s="22">
        <v>10</v>
      </c>
      <c r="E12" s="17">
        <f t="shared" si="1"/>
        <v>9</v>
      </c>
      <c r="F12" s="2">
        <f t="shared" si="0"/>
        <v>410</v>
      </c>
    </row>
    <row r="13" spans="2:6" ht="20.25" customHeight="1">
      <c r="B13" s="15" t="s">
        <v>13</v>
      </c>
      <c r="C13" s="23">
        <v>0.2</v>
      </c>
      <c r="E13" s="17">
        <f t="shared" si="1"/>
        <v>10</v>
      </c>
      <c r="F13" s="2">
        <f t="shared" si="0"/>
        <v>410</v>
      </c>
    </row>
    <row r="14" spans="2:6" ht="20.25" customHeight="1">
      <c r="B14" s="18" t="s">
        <v>14</v>
      </c>
      <c r="C14" s="24">
        <v>0.05</v>
      </c>
      <c r="E14" s="17">
        <f t="shared" si="1"/>
        <v>11</v>
      </c>
      <c r="F14" s="2">
        <f t="shared" si="0"/>
        <v>410</v>
      </c>
    </row>
    <row r="15" spans="2:6" ht="20.25" customHeight="1">
      <c r="E15" s="17">
        <f t="shared" si="1"/>
        <v>12</v>
      </c>
      <c r="F15" s="2">
        <f t="shared" si="0"/>
        <v>410</v>
      </c>
    </row>
    <row r="16" spans="2:6" ht="20.25" customHeight="1">
      <c r="B16" s="25" t="s">
        <v>15</v>
      </c>
      <c r="C16" s="26"/>
      <c r="E16" s="17">
        <f t="shared" si="1"/>
        <v>13</v>
      </c>
      <c r="F16" s="2">
        <f t="shared" si="0"/>
        <v>410</v>
      </c>
    </row>
    <row r="17" spans="2:6" ht="20.25" customHeight="1">
      <c r="B17" s="15" t="s">
        <v>16</v>
      </c>
      <c r="C17" s="3">
        <f>(C3+C6)*(1+C8)^C7+C4+C5</f>
        <v>848.76800000000003</v>
      </c>
      <c r="E17" s="17">
        <f t="shared" si="1"/>
        <v>14</v>
      </c>
      <c r="F17" s="2">
        <f t="shared" si="0"/>
        <v>791.94560000000001</v>
      </c>
    </row>
    <row r="18" spans="2:6" ht="20.25" customHeight="1">
      <c r="B18" s="18" t="s">
        <v>17</v>
      </c>
      <c r="C18" s="5">
        <f>C11*(1-C13)+C12</f>
        <v>410</v>
      </c>
      <c r="E18" s="17">
        <f t="shared" si="1"/>
        <v>0</v>
      </c>
      <c r="F18" s="2">
        <f t="shared" si="0"/>
        <v>0</v>
      </c>
    </row>
    <row r="19" spans="2:6" ht="20.25" customHeight="1">
      <c r="B19" s="15" t="s">
        <v>18</v>
      </c>
      <c r="C19" s="3">
        <f>C10*C17</f>
        <v>381.94560000000001</v>
      </c>
      <c r="E19" s="17">
        <f t="shared" si="1"/>
        <v>0</v>
      </c>
      <c r="F19" s="2">
        <f t="shared" si="0"/>
        <v>0</v>
      </c>
    </row>
    <row r="20" spans="2:6" ht="20.25" customHeight="1">
      <c r="B20" s="18" t="s">
        <v>9</v>
      </c>
      <c r="C20" s="6">
        <f>C9+C7</f>
        <v>14</v>
      </c>
      <c r="E20" s="17">
        <f t="shared" si="1"/>
        <v>0</v>
      </c>
      <c r="F20" s="2">
        <f t="shared" si="0"/>
        <v>0</v>
      </c>
    </row>
    <row r="21" spans="2:6" ht="20.25" customHeight="1">
      <c r="B21" s="15" t="s">
        <v>19</v>
      </c>
      <c r="C21" s="4">
        <f>IRR(F3:F23)</f>
        <v>0.48197317690548447</v>
      </c>
      <c r="E21" s="17">
        <f t="shared" si="1"/>
        <v>0</v>
      </c>
      <c r="F21" s="2">
        <f t="shared" si="0"/>
        <v>0</v>
      </c>
    </row>
    <row r="22" spans="2:6" ht="20.25" customHeight="1">
      <c r="E22" s="17">
        <f t="shared" si="1"/>
        <v>0</v>
      </c>
      <c r="F22" s="2">
        <f t="shared" si="0"/>
        <v>0</v>
      </c>
    </row>
    <row r="23" spans="2:6" ht="20.25" customHeight="1">
      <c r="E23" s="17">
        <f t="shared" si="1"/>
        <v>0</v>
      </c>
      <c r="F23" s="2">
        <f t="shared" si="0"/>
        <v>0</v>
      </c>
    </row>
    <row r="24" spans="2:6" ht="18" customHeight="1"/>
    <row r="25" spans="2:6" ht="50.25" customHeight="1">
      <c r="B25" s="32" t="s">
        <v>27</v>
      </c>
      <c r="C25" s="32"/>
      <c r="D25" s="32"/>
      <c r="E25" s="32"/>
      <c r="F25" s="32"/>
    </row>
    <row r="26" spans="2:6" ht="18" customHeight="1"/>
    <row r="27" spans="2:6" ht="18" customHeight="1"/>
    <row r="28" spans="2:6" ht="18" customHeight="1"/>
    <row r="29" spans="2:6" ht="18" customHeight="1"/>
    <row r="30" spans="2:6" ht="18" customHeight="1"/>
    <row r="31" spans="2:6" ht="18" customHeight="1"/>
    <row r="32" spans="2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</sheetData>
  <mergeCells count="1">
    <mergeCell ref="B25:F25"/>
  </mergeCells>
  <phoneticPr fontId="10" type="noConversion"/>
  <hyperlinks>
    <hyperlink ref="B25:F25" r:id="rId1" display="ここをクリックして Smartsheet で作成" xr:uid="{8BC4118B-78E5-4FF5-B225-BD169E132636}"/>
  </hyperlinks>
  <pageMargins left="0.3" right="0.3" top="0.3" bottom="0.3" header="0" footer="0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B1:I58"/>
  <sheetViews>
    <sheetView showGridLines="0" zoomScaleNormal="100" workbookViewId="0">
      <pane ySplit="1" topLeftCell="A2" activePane="bottomLeft" state="frozen"/>
      <selection pane="bottomLeft" activeCell="B13" sqref="A1:XFD1048576"/>
    </sheetView>
  </sheetViews>
  <sheetFormatPr baseColWidth="10" defaultColWidth="10.83203125" defaultRowHeight="16"/>
  <cols>
    <col min="1" max="1" width="3.33203125" style="7" customWidth="1"/>
    <col min="2" max="2" width="42.6640625" style="7" bestFit="1" customWidth="1"/>
    <col min="3" max="3" width="12" style="7" bestFit="1" customWidth="1"/>
    <col min="4" max="4" width="3.33203125" style="7" customWidth="1"/>
    <col min="5" max="5" width="7" style="9" customWidth="1"/>
    <col min="6" max="6" width="20.5" style="7" customWidth="1"/>
    <col min="7" max="7" width="3.33203125" style="7" customWidth="1"/>
    <col min="8" max="16384" width="10.83203125" style="7"/>
  </cols>
  <sheetData>
    <row r="1" spans="2:6" ht="50.25" customHeight="1">
      <c r="B1" s="8" t="s">
        <v>20</v>
      </c>
      <c r="C1" s="8"/>
    </row>
    <row r="2" spans="2:6" s="10" customFormat="1" ht="20.25" customHeight="1">
      <c r="B2" s="11" t="s">
        <v>0</v>
      </c>
      <c r="C2" s="12"/>
      <c r="E2" s="13" t="s">
        <v>1</v>
      </c>
      <c r="F2" s="14" t="s">
        <v>2</v>
      </c>
    </row>
    <row r="3" spans="2:6" ht="20.25" customHeight="1">
      <c r="B3" s="15" t="s">
        <v>3</v>
      </c>
      <c r="C3" s="16">
        <v>0</v>
      </c>
      <c r="E3" s="17">
        <v>0</v>
      </c>
      <c r="F3" s="2">
        <f>0-C17</f>
        <v>0</v>
      </c>
    </row>
    <row r="4" spans="2:6" ht="20.25" customHeight="1">
      <c r="B4" s="18" t="s">
        <v>4</v>
      </c>
      <c r="C4" s="19">
        <v>0</v>
      </c>
      <c r="E4" s="17">
        <v>1</v>
      </c>
      <c r="F4" s="2">
        <f>IF(E4&gt;0,IF(E4=$C$20,$C$18+$C$19,$C$18),0)</f>
        <v>0</v>
      </c>
    </row>
    <row r="5" spans="2:6" ht="20.25" customHeight="1">
      <c r="B5" s="15" t="s">
        <v>5</v>
      </c>
      <c r="C5" s="16">
        <v>0</v>
      </c>
      <c r="E5" s="17">
        <f>IF(E4&lt;$C$20,IF(E4&gt;0,E4+1,),)</f>
        <v>0</v>
      </c>
      <c r="F5" s="2">
        <f t="shared" ref="F5:F23" si="0">IF(E5&gt;0,IF(E5=$C$20,$C$18+$C$19,$C$18),0)</f>
        <v>0</v>
      </c>
    </row>
    <row r="6" spans="2:6" ht="20.25" customHeight="1">
      <c r="B6" s="18" t="s">
        <v>6</v>
      </c>
      <c r="C6" s="19">
        <v>0</v>
      </c>
      <c r="E6" s="17">
        <f>IF(E5&lt;$C$20,IF(E5&gt;0,E5+1,),)</f>
        <v>0</v>
      </c>
      <c r="F6" s="2">
        <f t="shared" si="0"/>
        <v>0</v>
      </c>
    </row>
    <row r="7" spans="2:6" ht="20.25" customHeight="1">
      <c r="B7" s="15" t="s">
        <v>7</v>
      </c>
      <c r="C7" s="27">
        <v>0</v>
      </c>
      <c r="E7" s="17">
        <f t="shared" ref="E7:E23" si="1">IF(E6&lt;$C$20,IF(E6&gt;0,E6+1,),)</f>
        <v>0</v>
      </c>
      <c r="F7" s="2">
        <f t="shared" si="0"/>
        <v>0</v>
      </c>
    </row>
    <row r="8" spans="2:6" ht="20.25" customHeight="1">
      <c r="B8" s="18" t="s">
        <v>8</v>
      </c>
      <c r="C8" s="21">
        <v>0</v>
      </c>
      <c r="E8" s="17">
        <f t="shared" si="1"/>
        <v>0</v>
      </c>
      <c r="F8" s="2">
        <f t="shared" si="0"/>
        <v>0</v>
      </c>
    </row>
    <row r="9" spans="2:6" ht="20.25" customHeight="1">
      <c r="B9" s="15" t="s">
        <v>9</v>
      </c>
      <c r="C9" s="27">
        <v>0</v>
      </c>
      <c r="E9" s="17">
        <f t="shared" si="1"/>
        <v>0</v>
      </c>
      <c r="F9" s="2">
        <f t="shared" si="0"/>
        <v>0</v>
      </c>
    </row>
    <row r="10" spans="2:6" ht="20.25" customHeight="1">
      <c r="B10" s="18" t="s">
        <v>10</v>
      </c>
      <c r="C10" s="21">
        <v>0</v>
      </c>
      <c r="E10" s="17">
        <f t="shared" si="1"/>
        <v>0</v>
      </c>
      <c r="F10" s="2">
        <f t="shared" si="0"/>
        <v>0</v>
      </c>
    </row>
    <row r="11" spans="2:6" ht="20.25" customHeight="1">
      <c r="B11" s="15" t="s">
        <v>11</v>
      </c>
      <c r="C11" s="16">
        <v>0</v>
      </c>
      <c r="E11" s="17">
        <f t="shared" si="1"/>
        <v>0</v>
      </c>
      <c r="F11" s="2">
        <f t="shared" si="0"/>
        <v>0</v>
      </c>
    </row>
    <row r="12" spans="2:6" ht="20.25" customHeight="1">
      <c r="B12" s="18" t="s">
        <v>12</v>
      </c>
      <c r="C12" s="22">
        <v>0</v>
      </c>
      <c r="E12" s="17">
        <f t="shared" si="1"/>
        <v>0</v>
      </c>
      <c r="F12" s="2">
        <f t="shared" si="0"/>
        <v>0</v>
      </c>
    </row>
    <row r="13" spans="2:6" ht="20.25" customHeight="1">
      <c r="B13" s="15" t="s">
        <v>13</v>
      </c>
      <c r="C13" s="23">
        <v>0</v>
      </c>
      <c r="E13" s="17">
        <f t="shared" si="1"/>
        <v>0</v>
      </c>
      <c r="F13" s="2">
        <f t="shared" si="0"/>
        <v>0</v>
      </c>
    </row>
    <row r="14" spans="2:6" ht="20.25" customHeight="1">
      <c r="B14" s="18" t="s">
        <v>14</v>
      </c>
      <c r="C14" s="24">
        <v>0</v>
      </c>
      <c r="E14" s="17">
        <f t="shared" si="1"/>
        <v>0</v>
      </c>
      <c r="F14" s="2">
        <f t="shared" si="0"/>
        <v>0</v>
      </c>
    </row>
    <row r="15" spans="2:6" ht="20.25" customHeight="1">
      <c r="E15" s="17">
        <f t="shared" si="1"/>
        <v>0</v>
      </c>
      <c r="F15" s="2">
        <f t="shared" si="0"/>
        <v>0</v>
      </c>
    </row>
    <row r="16" spans="2:6" ht="20.25" customHeight="1">
      <c r="B16" s="25" t="s">
        <v>15</v>
      </c>
      <c r="C16" s="26"/>
      <c r="E16" s="17">
        <f t="shared" si="1"/>
        <v>0</v>
      </c>
      <c r="F16" s="2">
        <f t="shared" si="0"/>
        <v>0</v>
      </c>
    </row>
    <row r="17" spans="2:7" ht="20.25" customHeight="1">
      <c r="B17" s="15" t="s">
        <v>16</v>
      </c>
      <c r="C17" s="3">
        <f>(C3+C6)*(1+C8)^C7+C4+C5</f>
        <v>0</v>
      </c>
      <c r="E17" s="17">
        <f t="shared" si="1"/>
        <v>0</v>
      </c>
      <c r="F17" s="2">
        <f t="shared" si="0"/>
        <v>0</v>
      </c>
    </row>
    <row r="18" spans="2:7" ht="20.25" customHeight="1">
      <c r="B18" s="18" t="s">
        <v>17</v>
      </c>
      <c r="C18" s="5">
        <f>C11*(1-C13)+C12</f>
        <v>0</v>
      </c>
      <c r="E18" s="17">
        <f t="shared" si="1"/>
        <v>0</v>
      </c>
      <c r="F18" s="2">
        <f t="shared" si="0"/>
        <v>0</v>
      </c>
    </row>
    <row r="19" spans="2:7" ht="20.25" customHeight="1">
      <c r="B19" s="15" t="s">
        <v>18</v>
      </c>
      <c r="C19" s="3">
        <f>C10*C17</f>
        <v>0</v>
      </c>
      <c r="E19" s="17">
        <f t="shared" si="1"/>
        <v>0</v>
      </c>
      <c r="F19" s="2">
        <f t="shared" si="0"/>
        <v>0</v>
      </c>
    </row>
    <row r="20" spans="2:7" ht="20.25" customHeight="1">
      <c r="B20" s="18" t="s">
        <v>9</v>
      </c>
      <c r="C20" s="6">
        <f>C9+C7</f>
        <v>0</v>
      </c>
      <c r="E20" s="17">
        <f t="shared" si="1"/>
        <v>0</v>
      </c>
      <c r="F20" s="2">
        <f t="shared" si="0"/>
        <v>0</v>
      </c>
    </row>
    <row r="21" spans="2:7" ht="20.25" customHeight="1">
      <c r="B21" s="15" t="s">
        <v>19</v>
      </c>
      <c r="C21" s="4">
        <f>IFERROR(IRR(F3:F23),0)</f>
        <v>0</v>
      </c>
      <c r="E21" s="17">
        <f t="shared" si="1"/>
        <v>0</v>
      </c>
      <c r="F21" s="2">
        <f t="shared" si="0"/>
        <v>0</v>
      </c>
    </row>
    <row r="22" spans="2:7" ht="20.25" customHeight="1">
      <c r="E22" s="17">
        <f t="shared" si="1"/>
        <v>0</v>
      </c>
      <c r="F22" s="2">
        <f t="shared" si="0"/>
        <v>0</v>
      </c>
    </row>
    <row r="23" spans="2:7" ht="20.25" customHeight="1">
      <c r="E23" s="17">
        <f t="shared" si="1"/>
        <v>0</v>
      </c>
      <c r="F23" s="2">
        <f t="shared" si="0"/>
        <v>0</v>
      </c>
    </row>
    <row r="24" spans="2:7" ht="18" customHeight="1"/>
    <row r="25" spans="2:7" s="28" customFormat="1" ht="18" customHeight="1">
      <c r="B25" s="7"/>
      <c r="C25" s="7"/>
      <c r="D25" s="7"/>
      <c r="E25" s="9"/>
      <c r="F25" s="7"/>
      <c r="G25" s="7"/>
    </row>
    <row r="26" spans="2:7" ht="18" customHeight="1"/>
    <row r="27" spans="2:7" ht="18" customHeight="1"/>
    <row r="28" spans="2:7" ht="18" customHeight="1"/>
    <row r="29" spans="2:7" ht="18" customHeight="1"/>
    <row r="30" spans="2:7" ht="18" customHeight="1"/>
    <row r="31" spans="2:7" ht="18" customHeight="1"/>
    <row r="32" spans="2:7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spans="9:9" ht="18" customHeight="1">
      <c r="I49" s="29" t="s">
        <v>21</v>
      </c>
    </row>
    <row r="50" spans="9:9" ht="18" customHeight="1">
      <c r="I50" s="29" t="s">
        <v>22</v>
      </c>
    </row>
    <row r="51" spans="9:9" ht="18" customHeight="1">
      <c r="I51" s="29" t="s">
        <v>23</v>
      </c>
    </row>
    <row r="52" spans="9:9" ht="18" customHeight="1">
      <c r="I52" s="29" t="s">
        <v>24</v>
      </c>
    </row>
    <row r="53" spans="9:9" ht="18" customHeight="1">
      <c r="I53" s="29"/>
    </row>
    <row r="54" spans="9:9" ht="18" customHeight="1"/>
    <row r="55" spans="9:9" ht="18" customHeight="1"/>
    <row r="56" spans="9:9" ht="18" customHeight="1"/>
    <row r="57" spans="9:9" ht="18" customHeight="1"/>
    <row r="58" spans="9:9" ht="18" customHeight="1"/>
  </sheetData>
  <phoneticPr fontId="10" type="noConversion"/>
  <pageMargins left="0.3" right="0.3" top="0.3" bottom="0.3" header="0" footer="0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1"/>
  </sheetPr>
  <dimension ref="B1:B2"/>
  <sheetViews>
    <sheetView showGridLines="0" workbookViewId="0">
      <selection activeCell="B29" sqref="B29"/>
    </sheetView>
  </sheetViews>
  <sheetFormatPr baseColWidth="10" defaultColWidth="10.83203125" defaultRowHeight="15"/>
  <cols>
    <col min="1" max="1" width="3.33203125" style="1" customWidth="1"/>
    <col min="2" max="2" width="87" style="1" customWidth="1"/>
    <col min="3" max="16384" width="10.83203125" style="1"/>
  </cols>
  <sheetData>
    <row r="1" spans="2:2" ht="20.25" customHeight="1"/>
    <row r="2" spans="2:2" ht="105" customHeight="1">
      <c r="B2" s="30" t="s">
        <v>25</v>
      </c>
    </row>
  </sheetData>
  <phoneticPr fontId="10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キャッシュフロー ROI</vt:lpstr>
      <vt:lpstr>キャッシュフロー ROI - 空白</vt:lpstr>
      <vt:lpstr>– 免責条項 –</vt:lpstr>
      <vt:lpstr>'キャッシュフロー ROI'!Print_Area</vt:lpstr>
      <vt:lpstr>'キャッシュフロー ROI - 空白'!Print_Area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2023-11-03T18:19:35Z</dcterms:modified>
</cp:coreProperties>
</file>