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ja_JP/_content_project-cost-templates - DE^JES^JFR^JIT^JPT^JJP/"/>
    </mc:Choice>
  </mc:AlternateContent>
  <xr:revisionPtr revIDLastSave="5" documentId="13_ncr:1_{07DE2464-65FF-4BAD-8A72-EBDF531DC797}" xr6:coauthVersionLast="47" xr6:coauthVersionMax="47" xr10:uidLastSave="{60CDD3A4-5B76-47ED-9190-6F4100EDD4B2}"/>
  <bookViews>
    <workbookView xWindow="-120" yWindow="-120" windowWidth="20730" windowHeight="11160" tabRatio="500" xr2:uid="{00000000-000D-0000-FFFF-FFFF00000000}"/>
  </bookViews>
  <sheets>
    <sheet name="ソフトウェア開発 プロジェクト見積もり" sheetId="3" r:id="rId1"/>
    <sheet name="データ" sheetId="4" r:id="rId2"/>
    <sheet name="– 免責条項 –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3" l="1"/>
  <c r="G23" i="3"/>
  <c r="C25" i="3"/>
  <c r="E16" i="3"/>
  <c r="E17" i="3"/>
  <c r="I38" i="3"/>
  <c r="C22" i="3"/>
  <c r="C23" i="3"/>
  <c r="C24" i="3"/>
  <c r="G24" i="3"/>
  <c r="G25" i="3"/>
  <c r="G31" i="3"/>
  <c r="G32" i="3"/>
  <c r="C35" i="3"/>
  <c r="D35" i="3"/>
  <c r="E35" i="3"/>
  <c r="F35" i="3"/>
  <c r="H37" i="3"/>
  <c r="I37" i="3"/>
  <c r="H38" i="3"/>
  <c r="H39" i="3"/>
  <c r="H40" i="3"/>
  <c r="H41" i="3"/>
  <c r="H42" i="3"/>
  <c r="K16" i="3"/>
  <c r="K17" i="3"/>
  <c r="L17" i="3"/>
  <c r="F17" i="3"/>
  <c r="G18" i="3"/>
  <c r="G17" i="3"/>
  <c r="H17" i="3"/>
  <c r="L16" i="3"/>
  <c r="G19" i="3"/>
  <c r="G20" i="3"/>
  <c r="E18" i="3"/>
  <c r="E19" i="3"/>
  <c r="G16" i="3"/>
  <c r="H16" i="3"/>
  <c r="G21" i="3"/>
  <c r="K19" i="3"/>
  <c r="L19" i="3"/>
  <c r="F19" i="3"/>
  <c r="I40" i="3"/>
  <c r="F16" i="3"/>
  <c r="H19" i="3"/>
  <c r="E20" i="3"/>
  <c r="I39" i="3"/>
  <c r="K18" i="3"/>
  <c r="H18" i="3"/>
  <c r="I16" i="3"/>
  <c r="L18" i="3"/>
  <c r="I17" i="3"/>
  <c r="K20" i="3"/>
  <c r="L20" i="3"/>
  <c r="F20" i="3"/>
  <c r="I41" i="3"/>
  <c r="H20" i="3"/>
  <c r="E21" i="3"/>
  <c r="E22" i="3"/>
  <c r="I42" i="3"/>
  <c r="I43" i="3"/>
  <c r="K21" i="3"/>
  <c r="L21" i="3"/>
  <c r="F21" i="3"/>
  <c r="H21" i="3"/>
  <c r="H22" i="3"/>
  <c r="F18" i="3"/>
  <c r="F22" i="3"/>
  <c r="F23" i="3"/>
  <c r="F24" i="3"/>
  <c r="K22" i="3"/>
  <c r="I18" i="3"/>
  <c r="I19" i="3"/>
  <c r="I20" i="3"/>
  <c r="L22" i="3"/>
  <c r="E23" i="3"/>
  <c r="K23" i="3"/>
  <c r="L23" i="3"/>
  <c r="I21" i="3"/>
  <c r="C11" i="3"/>
  <c r="C12" i="3"/>
  <c r="L24" i="3"/>
  <c r="F25" i="3"/>
  <c r="E24" i="3"/>
  <c r="H23" i="3"/>
  <c r="H24" i="3"/>
  <c r="K24" i="3"/>
  <c r="L25" i="3"/>
  <c r="E25" i="3"/>
  <c r="E26" i="3"/>
  <c r="E27" i="3"/>
  <c r="H25" i="3"/>
  <c r="H26" i="3"/>
  <c r="H27" i="3"/>
  <c r="H29" i="3"/>
  <c r="K25" i="3"/>
  <c r="I44" i="3"/>
  <c r="I45" i="3"/>
  <c r="H30" i="3"/>
  <c r="H32" i="3"/>
  <c r="H31" i="3"/>
</calcChain>
</file>

<file path=xl/sharedStrings.xml><?xml version="1.0" encoding="utf-8"?>
<sst xmlns="http://schemas.openxmlformats.org/spreadsheetml/2006/main" count="87" uniqueCount="72">
  <si>
    <t>A</t>
  </si>
  <si>
    <t>B</t>
  </si>
  <si>
    <t>C</t>
  </si>
  <si>
    <t>D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</si>
  <si>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</si>
  <si>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0"/>
        <color theme="0" tint="-0.34998626667073579"/>
        <rFont val="MS PGothic"/>
        <family val="2"/>
        <charset val="128"/>
      </rPr>
      <t>ソフトウェア開発見積データ</t>
    </r>
  </si>
  <si>
    <r>
      <rPr>
        <b/>
        <sz val="10"/>
        <color theme="0"/>
        <rFont val="MS PGothic"/>
        <family val="2"/>
        <charset val="128"/>
      </rPr>
      <t>プロジェクトの役割</t>
    </r>
  </si>
  <si>
    <r>
      <rPr>
        <b/>
        <sz val="10"/>
        <color theme="0"/>
        <rFont val="MS PGothic"/>
        <family val="2"/>
        <charset val="128"/>
      </rPr>
      <t>時間レート</t>
    </r>
  </si>
  <si>
    <r>
      <rPr>
        <b/>
        <sz val="10"/>
        <color theme="0"/>
        <rFont val="MS PGothic"/>
        <family val="2"/>
        <charset val="128"/>
      </rPr>
      <t>見積もりコード</t>
    </r>
  </si>
  <si>
    <r>
      <rPr>
        <b/>
        <sz val="10"/>
        <color theme="0"/>
        <rFont val="MS PGothic"/>
        <family val="2"/>
        <charset val="128"/>
      </rPr>
      <t>最小</t>
    </r>
  </si>
  <si>
    <r>
      <rPr>
        <b/>
        <sz val="10"/>
        <color theme="0"/>
        <rFont val="MS PGothic"/>
        <family val="2"/>
        <charset val="128"/>
      </rPr>
      <t>最大</t>
    </r>
  </si>
  <si>
    <r>
      <rPr>
        <sz val="10"/>
        <rFont val="MS PGothic"/>
        <family val="2"/>
        <charset val="128"/>
      </rPr>
      <t>プロジェクト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マネージャー</t>
    </r>
  </si>
  <si>
    <r>
      <rPr>
        <sz val="10"/>
        <rFont val="MS PGothic"/>
        <family val="2"/>
        <charset val="128"/>
      </rPr>
      <t>プロジェクト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コントロール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オフィス</t>
    </r>
  </si>
  <si>
    <r>
      <rPr>
        <sz val="10"/>
        <rFont val="MS PGothic"/>
        <family val="2"/>
        <charset val="128"/>
      </rPr>
      <t>プロジェクト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マネジメント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オフィス</t>
    </r>
  </si>
  <si>
    <r>
      <rPr>
        <sz val="10"/>
        <rFont val="MS PGothic"/>
        <family val="2"/>
        <charset val="128"/>
      </rPr>
      <t>テクニカル</t>
    </r>
    <r>
      <rPr>
        <sz val="10"/>
        <rFont val="Century Gothic"/>
        <family val="2"/>
      </rPr>
      <t xml:space="preserve"> </t>
    </r>
    <r>
      <rPr>
        <sz val="10"/>
        <rFont val="MS PGothic"/>
        <family val="2"/>
        <charset val="128"/>
      </rPr>
      <t>リード</t>
    </r>
  </si>
  <si>
    <r>
      <rPr>
        <sz val="10"/>
        <rFont val="MS PGothic"/>
        <family val="2"/>
        <charset val="128"/>
      </rPr>
      <t>アナリスト</t>
    </r>
  </si>
  <si>
    <r>
      <rPr>
        <sz val="10"/>
        <rFont val="MS PGothic"/>
        <family val="2"/>
        <charset val="128"/>
      </rPr>
      <t>リード開発者</t>
    </r>
  </si>
  <si>
    <r>
      <rPr>
        <sz val="10"/>
        <rFont val="MS PGothic"/>
        <family val="2"/>
        <charset val="128"/>
      </rPr>
      <t>開発者</t>
    </r>
  </si>
  <si>
    <r>
      <rPr>
        <b/>
        <sz val="20"/>
        <color theme="0" tint="-0.499984740745262"/>
        <rFont val="MS PGothic"/>
        <family val="2"/>
        <charset val="128"/>
      </rPr>
      <t>ソフトウェア開発プロジェクト見積テンプレート</t>
    </r>
  </si>
  <si>
    <r>
      <rPr>
        <sz val="11"/>
        <color theme="3" tint="-0.499984740745262"/>
        <rFont val="MS PGothic"/>
        <family val="2"/>
        <charset val="128"/>
      </rPr>
      <t>組織</t>
    </r>
    <r>
      <rPr>
        <sz val="11"/>
        <color theme="3" tint="-0.499984740745262"/>
        <rFont val="Century Gothic"/>
        <family val="2"/>
      </rPr>
      <t>/</t>
    </r>
    <r>
      <rPr>
        <sz val="11"/>
        <color theme="3" tint="-0.499984740745262"/>
        <rFont val="MS PGothic"/>
        <family val="2"/>
        <charset val="128"/>
      </rPr>
      <t>団体名、プロジェクト</t>
    </r>
    <r>
      <rPr>
        <sz val="11"/>
        <color theme="3" tint="-0.499984740745262"/>
        <rFont val="Century Gothic"/>
        <family val="2"/>
      </rPr>
      <t xml:space="preserve"> </t>
    </r>
    <r>
      <rPr>
        <sz val="11"/>
        <color theme="3" tint="-0.499984740745262"/>
        <rFont val="MS PGothic"/>
        <family val="2"/>
        <charset val="128"/>
      </rPr>
      <t>タイトル、プロジェクト</t>
    </r>
    <r>
      <rPr>
        <sz val="11"/>
        <color theme="3" tint="-0.499984740745262"/>
        <rFont val="Century Gothic"/>
        <family val="2"/>
      </rPr>
      <t xml:space="preserve"> </t>
    </r>
    <r>
      <rPr>
        <sz val="11"/>
        <color theme="3" tint="-0.499984740745262"/>
        <rFont val="MS PGothic"/>
        <family val="2"/>
        <charset val="128"/>
      </rPr>
      <t>マネージャー</t>
    </r>
  </si>
  <si>
    <r>
      <rPr>
        <sz val="9"/>
        <color theme="1"/>
        <rFont val="MS PGothic"/>
        <family val="2"/>
        <charset val="128"/>
      </rPr>
      <t>空白のセルにのみ情報を入力。網掛けされたセルは自動的に入力されます。</t>
    </r>
    <r>
      <rPr>
        <sz val="9"/>
        <color theme="1"/>
        <rFont val="Century Gothic"/>
        <family val="2"/>
      </rPr>
      <t>[</t>
    </r>
    <r>
      <rPr>
        <sz val="9"/>
        <color theme="1"/>
        <rFont val="MS PGothic"/>
        <family val="2"/>
        <charset val="128"/>
      </rPr>
      <t>データ</t>
    </r>
    <r>
      <rPr>
        <sz val="9"/>
        <color theme="1"/>
        <rFont val="Century Gothic"/>
        <family val="2"/>
      </rPr>
      <t xml:space="preserve">] </t>
    </r>
    <r>
      <rPr>
        <sz val="9"/>
        <color theme="1"/>
        <rFont val="MS PGothic"/>
        <family val="2"/>
        <charset val="128"/>
      </rPr>
      <t>タブに単価、役割などを入力します。</t>
    </r>
    <r>
      <rPr>
        <sz val="9"/>
        <color theme="1"/>
        <rFont val="Century Gothic"/>
        <family val="2"/>
      </rPr>
      <t xml:space="preserve"> </t>
    </r>
  </si>
  <si>
    <r>
      <rPr>
        <b/>
        <sz val="9"/>
        <color theme="0"/>
        <rFont val="MS PGothic"/>
        <family val="2"/>
        <charset val="128"/>
      </rPr>
      <t>下に見積もり変数を入力</t>
    </r>
  </si>
  <si>
    <r>
      <rPr>
        <b/>
        <sz val="9"/>
        <color theme="0"/>
        <rFont val="MS PGothic"/>
        <family val="2"/>
        <charset val="128"/>
      </rPr>
      <t>フェーズ</t>
    </r>
  </si>
  <si>
    <r>
      <rPr>
        <b/>
        <sz val="9"/>
        <color theme="0"/>
        <rFont val="MS PGothic"/>
        <family val="2"/>
        <charset val="128"/>
      </rPr>
      <t>推定時間</t>
    </r>
  </si>
  <si>
    <r>
      <rPr>
        <b/>
        <sz val="9"/>
        <color theme="0"/>
        <rFont val="MS PGothic"/>
        <family val="2"/>
        <charset val="128"/>
      </rPr>
      <t>実際の時間</t>
    </r>
  </si>
  <si>
    <r>
      <rPr>
        <b/>
        <sz val="9"/>
        <color theme="0"/>
        <rFont val="MS PGothic"/>
        <family val="2"/>
        <charset val="128"/>
      </rPr>
      <t>プロジェクト管理の工数</t>
    </r>
    <r>
      <rPr>
        <b/>
        <sz val="9"/>
        <color theme="0"/>
        <rFont val="Century Gothic"/>
        <family val="2"/>
      </rPr>
      <t xml:space="preserve"> %</t>
    </r>
  </si>
  <si>
    <r>
      <rPr>
        <sz val="9"/>
        <rFont val="MS PGothic"/>
        <family val="2"/>
        <charset val="128"/>
      </rPr>
      <t>ビジネス要件</t>
    </r>
  </si>
  <si>
    <r>
      <rPr>
        <b/>
        <sz val="9"/>
        <color theme="0"/>
        <rFont val="MS PGothic"/>
        <family val="2"/>
        <charset val="128"/>
      </rPr>
      <t>プロジェクト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マネジメント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オフィスの工数</t>
    </r>
    <r>
      <rPr>
        <b/>
        <sz val="9"/>
        <color theme="0"/>
        <rFont val="Century Gothic"/>
        <family val="2"/>
      </rPr>
      <t xml:space="preserve"> %</t>
    </r>
  </si>
  <si>
    <r>
      <rPr>
        <sz val="9"/>
        <rFont val="MS PGothic"/>
        <family val="2"/>
        <charset val="128"/>
      </rPr>
      <t>機能仕様</t>
    </r>
  </si>
  <si>
    <r>
      <rPr>
        <b/>
        <sz val="9"/>
        <color theme="0"/>
        <rFont val="MS PGothic"/>
        <family val="2"/>
        <charset val="128"/>
      </rPr>
      <t>プロジェクト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コントロール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オフィスの工数</t>
    </r>
    <r>
      <rPr>
        <b/>
        <sz val="9"/>
        <color theme="0"/>
        <rFont val="Century Gothic"/>
        <family val="2"/>
      </rPr>
      <t xml:space="preserve"> %</t>
    </r>
  </si>
  <si>
    <r>
      <rPr>
        <sz val="9"/>
        <rFont val="MS PGothic"/>
        <family val="2"/>
        <charset val="128"/>
      </rPr>
      <t>詳細なデザイン</t>
    </r>
  </si>
  <si>
    <r>
      <rPr>
        <b/>
        <sz val="9"/>
        <color theme="0"/>
        <rFont val="MS PGothic"/>
        <family val="2"/>
        <charset val="128"/>
      </rPr>
      <t>合計は</t>
    </r>
    <r>
      <rPr>
        <b/>
        <sz val="9"/>
        <color theme="0"/>
        <rFont val="Century Gothic"/>
        <family val="2"/>
      </rPr>
      <t xml:space="preserve"> 100% </t>
    </r>
    <r>
      <rPr>
        <b/>
        <sz val="9"/>
        <color theme="0"/>
        <rFont val="MS PGothic"/>
        <family val="2"/>
        <charset val="128"/>
      </rPr>
      <t>にする必要があります</t>
    </r>
    <r>
      <rPr>
        <b/>
        <sz val="9"/>
        <color theme="0"/>
        <rFont val="Century Gothic"/>
        <family val="2"/>
      </rPr>
      <t xml:space="preserve"> -------------------&gt;</t>
    </r>
  </si>
  <si>
    <r>
      <rPr>
        <sz val="9"/>
        <rFont val="MS PGothic"/>
        <family val="2"/>
        <charset val="128"/>
      </rPr>
      <t>コードと単体テスト</t>
    </r>
  </si>
  <si>
    <r>
      <rPr>
        <b/>
        <sz val="9"/>
        <color theme="0"/>
        <rFont val="MS PGothic"/>
        <family val="2"/>
        <charset val="128"/>
      </rPr>
      <t>稼働日の長さ</t>
    </r>
    <r>
      <rPr>
        <b/>
        <sz val="9"/>
        <color theme="0"/>
        <rFont val="Century Gothic"/>
        <family val="2"/>
      </rPr>
      <t xml:space="preserve"> (</t>
    </r>
    <r>
      <rPr>
        <b/>
        <sz val="9"/>
        <color theme="0"/>
        <rFont val="MS PGothic"/>
        <family val="2"/>
        <charset val="128"/>
      </rPr>
      <t>時間</t>
    </r>
    <r>
      <rPr>
        <b/>
        <sz val="9"/>
        <color theme="0"/>
        <rFont val="Century Gothic"/>
        <family val="2"/>
      </rPr>
      <t>)</t>
    </r>
  </si>
  <si>
    <r>
      <rPr>
        <sz val="9"/>
        <rFont val="MS PGothic"/>
        <family val="2"/>
        <charset val="128"/>
      </rPr>
      <t>システム</t>
    </r>
    <r>
      <rPr>
        <sz val="9"/>
        <rFont val="Century Gothic"/>
        <family val="2"/>
      </rPr>
      <t xml:space="preserve"> </t>
    </r>
    <r>
      <rPr>
        <sz val="9"/>
        <rFont val="MS PGothic"/>
        <family val="2"/>
        <charset val="128"/>
      </rPr>
      <t>テスト</t>
    </r>
  </si>
  <si>
    <r>
      <rPr>
        <b/>
        <sz val="9"/>
        <color theme="0"/>
        <rFont val="MS PGothic"/>
        <family val="2"/>
        <charset val="128"/>
      </rPr>
      <t>開始予定日</t>
    </r>
  </si>
  <si>
    <r>
      <rPr>
        <sz val="9"/>
        <rFont val="MS PGothic"/>
        <family val="2"/>
        <charset val="128"/>
      </rPr>
      <t>ユーザー受け入れテスト</t>
    </r>
  </si>
  <si>
    <r>
      <rPr>
        <b/>
        <sz val="9"/>
        <color theme="0"/>
        <rFont val="MS PGothic"/>
        <family val="2"/>
        <charset val="128"/>
      </rPr>
      <t>計算された終了予定日</t>
    </r>
  </si>
  <si>
    <r>
      <rPr>
        <sz val="9"/>
        <rFont val="MS PGothic"/>
        <family val="2"/>
        <charset val="128"/>
      </rPr>
      <t>プロジェクト</t>
    </r>
    <r>
      <rPr>
        <sz val="9"/>
        <rFont val="Century Gothic"/>
        <family val="2"/>
      </rPr>
      <t xml:space="preserve"> </t>
    </r>
    <r>
      <rPr>
        <sz val="9"/>
        <rFont val="MS PGothic"/>
        <family val="2"/>
        <charset val="128"/>
      </rPr>
      <t>マネージャー</t>
    </r>
  </si>
  <si>
    <r>
      <rPr>
        <b/>
        <sz val="9"/>
        <color theme="0"/>
        <rFont val="MS PGothic"/>
        <family val="2"/>
        <charset val="128"/>
      </rPr>
      <t>プロジェクトの推定期間</t>
    </r>
    <r>
      <rPr>
        <b/>
        <sz val="9"/>
        <color theme="0"/>
        <rFont val="Century Gothic"/>
        <family val="2"/>
      </rPr>
      <t xml:space="preserve"> (</t>
    </r>
    <r>
      <rPr>
        <b/>
        <sz val="9"/>
        <color theme="0"/>
        <rFont val="MS PGothic"/>
        <family val="2"/>
        <charset val="128"/>
      </rPr>
      <t>週</t>
    </r>
    <r>
      <rPr>
        <b/>
        <sz val="9"/>
        <color theme="0"/>
        <rFont val="Century Gothic"/>
        <family val="2"/>
      </rPr>
      <t>)</t>
    </r>
  </si>
  <si>
    <r>
      <rPr>
        <sz val="9"/>
        <rFont val="MS PGothic"/>
        <family val="2"/>
        <charset val="128"/>
      </rPr>
      <t>プロジェクト</t>
    </r>
    <r>
      <rPr>
        <sz val="9"/>
        <rFont val="Century Gothic"/>
        <family val="2"/>
      </rPr>
      <t xml:space="preserve"> </t>
    </r>
    <r>
      <rPr>
        <sz val="9"/>
        <rFont val="MS PGothic"/>
        <family val="2"/>
        <charset val="128"/>
      </rPr>
      <t>コントロール</t>
    </r>
    <r>
      <rPr>
        <sz val="9"/>
        <rFont val="Century Gothic"/>
        <family val="2"/>
      </rPr>
      <t xml:space="preserve"> </t>
    </r>
    <r>
      <rPr>
        <sz val="9"/>
        <rFont val="MS PGothic"/>
        <family val="2"/>
        <charset val="128"/>
      </rPr>
      <t>オフィス</t>
    </r>
  </si>
  <si>
    <r>
      <rPr>
        <sz val="9"/>
        <rFont val="MS PGothic"/>
        <family val="2"/>
        <charset val="128"/>
      </rPr>
      <t>プロジェクト</t>
    </r>
    <r>
      <rPr>
        <sz val="9"/>
        <rFont val="Century Gothic"/>
        <family val="2"/>
      </rPr>
      <t xml:space="preserve"> </t>
    </r>
    <r>
      <rPr>
        <sz val="9"/>
        <rFont val="MS PGothic"/>
        <family val="2"/>
        <charset val="128"/>
      </rPr>
      <t>マネジメント</t>
    </r>
    <r>
      <rPr>
        <sz val="9"/>
        <rFont val="Century Gothic"/>
        <family val="2"/>
      </rPr>
      <t xml:space="preserve"> </t>
    </r>
    <r>
      <rPr>
        <sz val="9"/>
        <rFont val="MS PGothic"/>
        <family val="2"/>
        <charset val="128"/>
      </rPr>
      <t>オフィス</t>
    </r>
  </si>
  <si>
    <r>
      <rPr>
        <b/>
        <sz val="9"/>
        <color theme="0"/>
        <rFont val="MS PGothic"/>
        <family val="2"/>
        <charset val="128"/>
      </rPr>
      <t>フェーズ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アクティビティ</t>
    </r>
  </si>
  <si>
    <r>
      <rPr>
        <b/>
        <sz val="9"/>
        <color theme="0"/>
        <rFont val="MS PGothic"/>
        <family val="2"/>
        <charset val="128"/>
      </rPr>
      <t>標準作業の工数</t>
    </r>
    <r>
      <rPr>
        <b/>
        <sz val="9"/>
        <color theme="0"/>
        <rFont val="Century Gothic"/>
        <family val="2"/>
      </rPr>
      <t xml:space="preserve"> %</t>
    </r>
  </si>
  <si>
    <r>
      <rPr>
        <b/>
        <sz val="9"/>
        <color theme="0"/>
        <rFont val="MS PGothic"/>
        <family val="2"/>
        <charset val="128"/>
      </rPr>
      <t>フェーズ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チームの規模</t>
    </r>
  </si>
  <si>
    <r>
      <rPr>
        <b/>
        <sz val="9"/>
        <color theme="0"/>
        <rFont val="MS PGothic"/>
        <family val="2"/>
        <charset val="128"/>
      </rPr>
      <t>計算された作業時間</t>
    </r>
  </si>
  <si>
    <r>
      <rPr>
        <b/>
        <sz val="9"/>
        <color theme="0"/>
        <rFont val="MS PGothic"/>
        <family val="2"/>
        <charset val="128"/>
      </rPr>
      <t>計算されたタスク期間</t>
    </r>
    <r>
      <rPr>
        <b/>
        <sz val="9"/>
        <color theme="0"/>
        <rFont val="Century Gothic"/>
        <family val="2"/>
      </rPr>
      <t xml:space="preserve"> (</t>
    </r>
    <r>
      <rPr>
        <b/>
        <sz val="9"/>
        <color theme="0"/>
        <rFont val="MS PGothic"/>
        <family val="2"/>
        <charset val="128"/>
      </rPr>
      <t>週</t>
    </r>
    <r>
      <rPr>
        <b/>
        <sz val="9"/>
        <color theme="0"/>
        <rFont val="Century Gothic"/>
        <family val="2"/>
      </rPr>
      <t>)</t>
    </r>
  </si>
  <si>
    <r>
      <rPr>
        <b/>
        <sz val="9"/>
        <color theme="0"/>
        <rFont val="MS PGothic"/>
        <family val="2"/>
        <charset val="128"/>
      </rPr>
      <t>計算されたリソースの時間単位の平均コスト</t>
    </r>
  </si>
  <si>
    <r>
      <rPr>
        <b/>
        <sz val="9"/>
        <color theme="0"/>
        <rFont val="MS PGothic"/>
        <family val="2"/>
        <charset val="128"/>
      </rPr>
      <t>推定コスト</t>
    </r>
  </si>
  <si>
    <r>
      <rPr>
        <b/>
        <sz val="9"/>
        <color theme="0"/>
        <rFont val="MS PGothic"/>
        <family val="2"/>
        <charset val="128"/>
      </rPr>
      <t>計算されたタスクの完了日</t>
    </r>
  </si>
  <si>
    <r>
      <rPr>
        <b/>
        <sz val="9"/>
        <color theme="0"/>
        <rFont val="MS PGothic"/>
        <family val="2"/>
        <charset val="128"/>
      </rPr>
      <t>計算された作業日数</t>
    </r>
  </si>
  <si>
    <r>
      <rPr>
        <b/>
        <sz val="9"/>
        <color theme="0"/>
        <rFont val="MS PGothic"/>
        <family val="2"/>
        <charset val="128"/>
      </rPr>
      <t>計算されたタスク期間</t>
    </r>
    <r>
      <rPr>
        <b/>
        <sz val="9"/>
        <color theme="0"/>
        <rFont val="Century Gothic"/>
        <family val="2"/>
      </rPr>
      <t xml:space="preserve"> (</t>
    </r>
    <r>
      <rPr>
        <b/>
        <sz val="9"/>
        <color theme="0"/>
        <rFont val="MS PGothic"/>
        <family val="2"/>
        <charset val="128"/>
      </rPr>
      <t>日</t>
    </r>
    <r>
      <rPr>
        <b/>
        <sz val="9"/>
        <color theme="0"/>
        <rFont val="Century Gothic"/>
        <family val="2"/>
      </rPr>
      <t>)</t>
    </r>
  </si>
  <si>
    <r>
      <rPr>
        <b/>
        <sz val="9"/>
        <rFont val="MS PGothic"/>
        <family val="2"/>
        <charset val="128"/>
      </rPr>
      <t>プロジェクト管理</t>
    </r>
  </si>
  <si>
    <r>
      <rPr>
        <b/>
        <sz val="9"/>
        <rFont val="MS PGothic"/>
        <family val="2"/>
        <charset val="128"/>
      </rPr>
      <t>ベースライン</t>
    </r>
    <r>
      <rPr>
        <b/>
        <sz val="9"/>
        <rFont val="Century Gothic"/>
        <family val="2"/>
      </rPr>
      <t xml:space="preserve"> </t>
    </r>
    <r>
      <rPr>
        <b/>
        <sz val="9"/>
        <rFont val="MS PGothic"/>
        <family val="2"/>
        <charset val="128"/>
      </rPr>
      <t>プロジェクト時間の見積もり</t>
    </r>
  </si>
  <si>
    <r>
      <rPr>
        <b/>
        <sz val="9"/>
        <color theme="0"/>
        <rFont val="MS PGothic"/>
        <family val="2"/>
        <charset val="128"/>
      </rPr>
      <t>リスク緊急時対応の入力</t>
    </r>
  </si>
  <si>
    <r>
      <rPr>
        <b/>
        <sz val="9"/>
        <color theme="0"/>
        <rFont val="MS PGothic"/>
        <family val="2"/>
        <charset val="128"/>
      </rPr>
      <t>ベースライン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プロジェクト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コストの見積もり</t>
    </r>
  </si>
  <si>
    <r>
      <rPr>
        <b/>
        <sz val="9"/>
        <color theme="0"/>
        <rFont val="MS PGothic"/>
        <family val="2"/>
        <charset val="128"/>
      </rPr>
      <t>プロジェクトの最小見積もり</t>
    </r>
  </si>
  <si>
    <r>
      <rPr>
        <b/>
        <sz val="9"/>
        <color theme="0"/>
        <rFont val="MS PGothic"/>
        <family val="2"/>
        <charset val="128"/>
      </rPr>
      <t>プロジェクトの最大見積もり</t>
    </r>
  </si>
  <si>
    <r>
      <rPr>
        <b/>
        <sz val="9"/>
        <color theme="0"/>
        <rFont val="MS PGothic"/>
        <family val="2"/>
        <charset val="128"/>
      </rPr>
      <t>テクニカル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リード</t>
    </r>
  </si>
  <si>
    <r>
      <rPr>
        <b/>
        <sz val="9"/>
        <color theme="0"/>
        <rFont val="MS PGothic"/>
        <family val="2"/>
        <charset val="128"/>
      </rPr>
      <t>アナリスト</t>
    </r>
  </si>
  <si>
    <r>
      <rPr>
        <b/>
        <sz val="9"/>
        <color theme="0"/>
        <rFont val="MS PGothic"/>
        <family val="2"/>
        <charset val="128"/>
      </rPr>
      <t>リード開発者</t>
    </r>
  </si>
  <si>
    <r>
      <rPr>
        <b/>
        <sz val="9"/>
        <color theme="0"/>
        <rFont val="MS PGothic"/>
        <family val="2"/>
        <charset val="128"/>
      </rPr>
      <t>開発者</t>
    </r>
  </si>
  <si>
    <r>
      <rPr>
        <b/>
        <sz val="9"/>
        <color theme="0"/>
        <rFont val="MS PGothic"/>
        <family val="2"/>
        <charset val="128"/>
      </rPr>
      <t>ビジネス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クライアント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リソース</t>
    </r>
  </si>
  <si>
    <r>
      <rPr>
        <b/>
        <sz val="9"/>
        <color theme="0"/>
        <rFont val="MS PGothic"/>
        <family val="2"/>
        <charset val="128"/>
      </rPr>
      <t>欠損値</t>
    </r>
  </si>
  <si>
    <r>
      <rPr>
        <b/>
        <sz val="9"/>
        <color theme="0"/>
        <rFont val="MS PGothic"/>
        <family val="2"/>
        <charset val="128"/>
      </rPr>
      <t>プロジェクトの時間コスト</t>
    </r>
  </si>
  <si>
    <r>
      <rPr>
        <b/>
        <sz val="9"/>
        <rFont val="MS PGothic"/>
        <family val="2"/>
        <charset val="128"/>
      </rPr>
      <t>時間レート</t>
    </r>
  </si>
  <si>
    <r>
      <rPr>
        <b/>
        <sz val="9"/>
        <color theme="0"/>
        <rFont val="MS PGothic"/>
        <family val="2"/>
        <charset val="128"/>
      </rPr>
      <t>リソース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カウントの割り当て</t>
    </r>
  </si>
  <si>
    <r>
      <rPr>
        <sz val="9"/>
        <rFont val="MS PGothic"/>
        <family val="2"/>
        <charset val="128"/>
      </rPr>
      <t>技術仕様</t>
    </r>
  </si>
  <si>
    <r>
      <rPr>
        <b/>
        <sz val="9"/>
        <color theme="0"/>
        <rFont val="MS PGothic"/>
        <family val="2"/>
        <charset val="128"/>
      </rPr>
      <t>リソース時間</t>
    </r>
  </si>
  <si>
    <r>
      <rPr>
        <b/>
        <sz val="9"/>
        <color theme="0"/>
        <rFont val="MS PGothic"/>
        <family val="2"/>
        <charset val="128"/>
      </rPr>
      <t>プロジェクト管理時間</t>
    </r>
  </si>
  <si>
    <r>
      <rPr>
        <b/>
        <sz val="9"/>
        <color theme="0"/>
        <rFont val="MS PGothic"/>
        <family val="2"/>
        <charset val="128"/>
      </rPr>
      <t>プロジェクト合計時間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</si>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</sst>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/dd/yyyy"/>
    <numFmt numFmtId="166" formatCode="_-* #,##0_-;\-* #,##0_-;_-* &quot;-&quot;??_-;_-@_-"/>
    <numFmt numFmtId="167" formatCode="_-* #,##0.00_-;\-* #,##0.00_-;_-* &quot;-&quot;??_-;_-@_-"/>
    <numFmt numFmtId="168" formatCode="_-&quot;$&quot;* #,##0_-;\-&quot;$&quot;* #,##0_-;_-&quot;$&quot;* &quot;-&quot;??_-;_-@_-"/>
    <numFmt numFmtId="169" formatCode="_-* #,##0.0_-;\-* #,##0.0_-;_-* &quot;-&quot;??_-;_-@_-"/>
    <numFmt numFmtId="170" formatCode="_(&quot;$&quot;* #,##0_);_(&quot;$&quot;* \(#,##0\);_(&quot;$&quot;* &quot;-&quot;??_);_(@_)"/>
    <numFmt numFmtId="171" formatCode="0.0"/>
    <numFmt numFmtId="172" formatCode="#,##0.0_);\(#,##0.0\)"/>
    <numFmt numFmtId="173" formatCode="_(* #,##0_);_(* \(#,##0\);_(* &quot;-&quot;??_);_(@_)"/>
  </numFmts>
  <fonts count="3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sz val="11"/>
      <color theme="3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sz val="10"/>
      <name val="MS PGothic"/>
      <family val="2"/>
      <charset val="128"/>
    </font>
    <font>
      <sz val="9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9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10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sz val="11"/>
      <color theme="3" tint="-0.499984740745262"/>
      <name val="Century Gothic"/>
      <family val="2"/>
    </font>
    <font>
      <sz val="10"/>
      <color theme="1" tint="0.249977111117893"/>
      <name val="Century Gothic"/>
      <family val="2"/>
    </font>
    <font>
      <b/>
      <sz val="12"/>
      <color theme="1" tint="0.249977111117893"/>
      <name val="Century Gothic"/>
      <family val="2"/>
    </font>
    <font>
      <b/>
      <sz val="12"/>
      <color theme="6" tint="-0.249977111117893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b/>
      <u/>
      <sz val="9"/>
      <name val="Century Gothic"/>
      <family val="2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b/>
      <u/>
      <sz val="9"/>
      <color theme="0"/>
      <name val="Century Gothic"/>
      <family val="2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 tint="0.39994506668294322"/>
        <bgColor theme="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fgColor theme="3" tint="0.79998168889431442"/>
        <bgColor theme="0" tint="-0.2499465926084170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0" xfId="2"/>
    <xf numFmtId="0" fontId="3" fillId="0" borderId="4" xfId="2" applyFont="1" applyBorder="1" applyAlignment="1">
      <alignment horizontal="left" vertical="center" wrapText="1" indent="2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4" applyFont="1"/>
    <xf numFmtId="0" fontId="23" fillId="3" borderId="1" xfId="4" applyFont="1" applyFill="1" applyBorder="1" applyAlignment="1">
      <alignment horizontal="left" vertical="center" indent="1"/>
    </xf>
    <xf numFmtId="0" fontId="23" fillId="3" borderId="1" xfId="4" applyFont="1" applyFill="1" applyBorder="1" applyAlignment="1">
      <alignment horizontal="left" vertical="center" wrapText="1" indent="1"/>
    </xf>
    <xf numFmtId="0" fontId="22" fillId="0" borderId="0" xfId="4" applyFont="1" applyAlignment="1">
      <alignment horizontal="left" vertical="center" indent="1"/>
    </xf>
    <xf numFmtId="0" fontId="23" fillId="7" borderId="1" xfId="4" applyFont="1" applyFill="1" applyBorder="1" applyAlignment="1">
      <alignment horizontal="left" vertical="center" wrapText="1" indent="1"/>
    </xf>
    <xf numFmtId="0" fontId="23" fillId="7" borderId="1" xfId="4" applyFont="1" applyFill="1" applyBorder="1" applyAlignment="1">
      <alignment horizontal="left" vertical="center" indent="1"/>
    </xf>
    <xf numFmtId="0" fontId="22" fillId="0" borderId="1" xfId="4" applyFont="1" applyBorder="1" applyAlignment="1">
      <alignment horizontal="left" vertical="center" indent="1"/>
    </xf>
    <xf numFmtId="44" fontId="22" fillId="0" borderId="1" xfId="4" applyNumberFormat="1" applyFont="1" applyBorder="1" applyAlignment="1" applyProtection="1">
      <alignment vertical="center"/>
      <protection locked="0"/>
    </xf>
    <xf numFmtId="0" fontId="22" fillId="0" borderId="0" xfId="4" applyFont="1" applyAlignment="1">
      <alignment vertical="center"/>
    </xf>
    <xf numFmtId="0" fontId="22" fillId="0" borderId="1" xfId="4" applyFont="1" applyBorder="1" applyAlignment="1">
      <alignment horizontal="left" vertical="center" wrapText="1" indent="1"/>
    </xf>
    <xf numFmtId="9" fontId="22" fillId="0" borderId="1" xfId="4" applyNumberFormat="1" applyFont="1" applyBorder="1" applyAlignment="1">
      <alignment horizontal="right" vertical="center" indent="1"/>
    </xf>
    <xf numFmtId="0" fontId="22" fillId="0" borderId="1" xfId="4" applyFont="1" applyBorder="1" applyAlignment="1">
      <alignment horizontal="right" vertical="center" indent="1"/>
    </xf>
    <xf numFmtId="0" fontId="22" fillId="0" borderId="1" xfId="4" applyFont="1" applyBorder="1" applyAlignment="1">
      <alignment horizontal="left" vertical="center" wrapText="1"/>
    </xf>
    <xf numFmtId="44" fontId="22" fillId="0" borderId="1" xfId="4" applyNumberFormat="1" applyFont="1" applyBorder="1" applyAlignment="1">
      <alignment vertical="center"/>
    </xf>
    <xf numFmtId="0" fontId="22" fillId="0" borderId="1" xfId="4" applyFont="1" applyBorder="1"/>
    <xf numFmtId="0" fontId="22" fillId="0" borderId="1" xfId="4" applyFont="1" applyBorder="1" applyAlignment="1">
      <alignment horizontal="left" indent="1"/>
    </xf>
    <xf numFmtId="0" fontId="22" fillId="0" borderId="1" xfId="4" applyFont="1" applyBorder="1" applyAlignment="1">
      <alignment horizontal="right" indent="1"/>
    </xf>
    <xf numFmtId="0" fontId="24" fillId="0" borderId="0" xfId="0" applyFont="1" applyAlignment="1">
      <alignment vertical="center"/>
    </xf>
    <xf numFmtId="0" fontId="18" fillId="0" borderId="0" xfId="0" applyFont="1"/>
    <xf numFmtId="0" fontId="25" fillId="0" borderId="5" xfId="0" applyFont="1" applyBorder="1" applyAlignment="1">
      <alignment vertical="center"/>
    </xf>
    <xf numFmtId="164" fontId="27" fillId="0" borderId="5" xfId="0" applyNumberFormat="1" applyFont="1" applyBorder="1" applyAlignment="1">
      <alignment vertical="center"/>
    </xf>
    <xf numFmtId="0" fontId="18" fillId="0" borderId="5" xfId="0" applyFont="1" applyBorder="1"/>
    <xf numFmtId="0" fontId="28" fillId="0" borderId="5" xfId="0" applyFont="1" applyBorder="1" applyAlignment="1">
      <alignment vertical="center"/>
    </xf>
    <xf numFmtId="0" fontId="29" fillId="0" borderId="5" xfId="0" applyFont="1" applyBorder="1" applyAlignment="1">
      <alignment horizontal="right" vertical="center"/>
    </xf>
    <xf numFmtId="0" fontId="30" fillId="0" borderId="0" xfId="4" applyFont="1" applyAlignment="1">
      <alignment vertical="center"/>
    </xf>
    <xf numFmtId="0" fontId="31" fillId="3" borderId="0" xfId="4" applyFont="1" applyFill="1" applyAlignment="1">
      <alignment horizontal="center" vertical="center" wrapText="1"/>
    </xf>
    <xf numFmtId="0" fontId="32" fillId="0" borderId="0" xfId="4" applyFont="1" applyAlignment="1">
      <alignment horizontal="center" vertical="center" wrapText="1"/>
    </xf>
    <xf numFmtId="0" fontId="31" fillId="7" borderId="1" xfId="4" applyFont="1" applyFill="1" applyBorder="1" applyAlignment="1">
      <alignment horizontal="center" vertical="center" wrapText="1"/>
    </xf>
    <xf numFmtId="0" fontId="31" fillId="3" borderId="1" xfId="4" applyFont="1" applyFill="1" applyBorder="1" applyAlignment="1">
      <alignment horizontal="center" vertical="center" wrapText="1"/>
    </xf>
    <xf numFmtId="0" fontId="31" fillId="7" borderId="1" xfId="4" applyFont="1" applyFill="1" applyBorder="1" applyAlignment="1">
      <alignment horizontal="left" vertical="center" indent="1"/>
    </xf>
    <xf numFmtId="9" fontId="30" fillId="0" borderId="1" xfId="7" applyFont="1" applyBorder="1" applyAlignment="1" applyProtection="1">
      <alignment horizontal="center" vertical="center"/>
      <protection locked="0"/>
    </xf>
    <xf numFmtId="14" fontId="30" fillId="0" borderId="0" xfId="4" applyNumberFormat="1" applyFont="1" applyAlignment="1" applyProtection="1">
      <alignment vertical="center"/>
      <protection locked="0"/>
    </xf>
    <xf numFmtId="166" fontId="29" fillId="0" borderId="1" xfId="5" applyNumberFormat="1" applyFont="1" applyBorder="1" applyAlignment="1" applyProtection="1">
      <alignment vertical="center"/>
    </xf>
    <xf numFmtId="166" fontId="29" fillId="0" borderId="0" xfId="5" applyNumberFormat="1" applyFont="1" applyAlignment="1" applyProtection="1">
      <alignment vertical="center"/>
    </xf>
    <xf numFmtId="9" fontId="30" fillId="0" borderId="0" xfId="7" applyFont="1" applyBorder="1" applyAlignment="1" applyProtection="1">
      <alignment vertical="center"/>
      <protection locked="0"/>
    </xf>
    <xf numFmtId="0" fontId="31" fillId="4" borderId="0" xfId="4" applyFont="1" applyFill="1" applyAlignment="1">
      <alignment horizontal="left" vertical="center" indent="1"/>
    </xf>
    <xf numFmtId="9" fontId="31" fillId="4" borderId="0" xfId="4" applyNumberFormat="1" applyFont="1" applyFill="1" applyAlignment="1">
      <alignment horizontal="center" vertical="center"/>
    </xf>
    <xf numFmtId="0" fontId="30" fillId="0" borderId="1" xfId="5" applyNumberFormat="1" applyFont="1" applyBorder="1" applyAlignment="1" applyProtection="1">
      <alignment horizontal="center" vertical="center"/>
      <protection locked="0"/>
    </xf>
    <xf numFmtId="165" fontId="30" fillId="0" borderId="1" xfId="4" applyNumberFormat="1" applyFont="1" applyBorder="1" applyAlignment="1" applyProtection="1">
      <alignment horizontal="center" vertical="center"/>
      <protection locked="0"/>
    </xf>
    <xf numFmtId="169" fontId="30" fillId="0" borderId="0" xfId="5" applyNumberFormat="1" applyFont="1" applyBorder="1" applyAlignment="1" applyProtection="1">
      <alignment vertical="center"/>
      <protection locked="0"/>
    </xf>
    <xf numFmtId="0" fontId="31" fillId="3" borderId="1" xfId="4" applyFont="1" applyFill="1" applyBorder="1" applyAlignment="1">
      <alignment horizontal="left" vertical="center" indent="1"/>
    </xf>
    <xf numFmtId="165" fontId="30" fillId="6" borderId="1" xfId="4" applyNumberFormat="1" applyFont="1" applyFill="1" applyBorder="1" applyAlignment="1" applyProtection="1">
      <alignment horizontal="center" vertical="center"/>
      <protection locked="0"/>
    </xf>
    <xf numFmtId="169" fontId="30" fillId="0" borderId="0" xfId="5" applyNumberFormat="1" applyFont="1" applyAlignment="1" applyProtection="1">
      <alignment vertical="center"/>
    </xf>
    <xf numFmtId="172" fontId="30" fillId="6" borderId="1" xfId="5" applyNumberFormat="1" applyFont="1" applyFill="1" applyBorder="1" applyAlignment="1" applyProtection="1">
      <alignment horizontal="center" vertical="center"/>
    </xf>
    <xf numFmtId="169" fontId="33" fillId="0" borderId="0" xfId="5" applyNumberFormat="1" applyFont="1" applyAlignment="1" applyProtection="1">
      <alignment vertical="center"/>
    </xf>
    <xf numFmtId="0" fontId="31" fillId="3" borderId="1" xfId="4" applyFont="1" applyFill="1" applyBorder="1" applyAlignment="1">
      <alignment horizontal="center" vertical="center"/>
    </xf>
    <xf numFmtId="0" fontId="30" fillId="0" borderId="1" xfId="4" applyFont="1" applyBorder="1" applyAlignment="1">
      <alignment horizontal="left" vertical="center" indent="1"/>
    </xf>
    <xf numFmtId="9" fontId="30" fillId="0" borderId="1" xfId="4" applyNumberFormat="1" applyFont="1" applyBorder="1" applyAlignment="1">
      <alignment horizontal="right" vertical="center" indent="1"/>
    </xf>
    <xf numFmtId="1" fontId="29" fillId="0" borderId="1" xfId="5" applyNumberFormat="1" applyFont="1" applyBorder="1" applyAlignment="1" applyProtection="1">
      <alignment horizontal="center" vertical="center"/>
    </xf>
    <xf numFmtId="173" fontId="29" fillId="6" borderId="1" xfId="3" applyNumberFormat="1" applyFont="1" applyFill="1" applyBorder="1" applyAlignment="1" applyProtection="1">
      <alignment horizontal="right" vertical="center" indent="1"/>
    </xf>
    <xf numFmtId="1" fontId="29" fillId="6" borderId="1" xfId="5" applyNumberFormat="1" applyFont="1" applyFill="1" applyBorder="1" applyAlignment="1" applyProtection="1">
      <alignment horizontal="right" vertical="center" indent="1"/>
    </xf>
    <xf numFmtId="170" fontId="30" fillId="6" borderId="1" xfId="6" applyNumberFormat="1" applyFont="1" applyFill="1" applyBorder="1" applyAlignment="1" applyProtection="1">
      <alignment horizontal="left" vertical="center"/>
    </xf>
    <xf numFmtId="170" fontId="29" fillId="6" borderId="1" xfId="1" applyNumberFormat="1" applyFont="1" applyFill="1" applyBorder="1" applyAlignment="1" applyProtection="1">
      <alignment horizontal="left" vertical="center"/>
    </xf>
    <xf numFmtId="165" fontId="33" fillId="6" borderId="1" xfId="4" applyNumberFormat="1" applyFont="1" applyFill="1" applyBorder="1" applyAlignment="1">
      <alignment horizontal="center" vertical="center"/>
    </xf>
    <xf numFmtId="171" fontId="34" fillId="6" borderId="1" xfId="5" applyNumberFormat="1" applyFont="1" applyFill="1" applyBorder="1" applyAlignment="1" applyProtection="1">
      <alignment horizontal="right" vertical="center" indent="2"/>
    </xf>
    <xf numFmtId="170" fontId="30" fillId="6" borderId="1" xfId="5" applyNumberFormat="1" applyFont="1" applyFill="1" applyBorder="1" applyAlignment="1" applyProtection="1">
      <alignment horizontal="left" vertical="center"/>
    </xf>
    <xf numFmtId="170" fontId="30" fillId="6" borderId="1" xfId="1" applyNumberFormat="1" applyFont="1" applyFill="1" applyBorder="1" applyAlignment="1" applyProtection="1">
      <alignment horizontal="left" vertical="center"/>
    </xf>
    <xf numFmtId="173" fontId="30" fillId="6" borderId="1" xfId="3" applyNumberFormat="1" applyFont="1" applyFill="1" applyBorder="1" applyAlignment="1" applyProtection="1">
      <alignment horizontal="right" vertical="center" indent="1"/>
    </xf>
    <xf numFmtId="1" fontId="30" fillId="6" borderId="1" xfId="5" applyNumberFormat="1" applyFont="1" applyFill="1" applyBorder="1" applyAlignment="1" applyProtection="1">
      <alignment horizontal="right" vertical="center" indent="1"/>
    </xf>
    <xf numFmtId="171" fontId="33" fillId="6" borderId="1" xfId="5" applyNumberFormat="1" applyFont="1" applyFill="1" applyBorder="1" applyAlignment="1" applyProtection="1">
      <alignment horizontal="right" vertical="center" indent="2"/>
    </xf>
    <xf numFmtId="9" fontId="31" fillId="4" borderId="0" xfId="4" applyNumberFormat="1" applyFont="1" applyFill="1" applyAlignment="1">
      <alignment horizontal="right" vertical="center" indent="1"/>
    </xf>
    <xf numFmtId="1" fontId="35" fillId="4" borderId="0" xfId="4" applyNumberFormat="1" applyFont="1" applyFill="1" applyAlignment="1">
      <alignment horizontal="center" vertical="center"/>
    </xf>
    <xf numFmtId="173" fontId="31" fillId="4" borderId="0" xfId="3" applyNumberFormat="1" applyFont="1" applyFill="1" applyAlignment="1" applyProtection="1">
      <alignment horizontal="right" vertical="center" indent="1"/>
    </xf>
    <xf numFmtId="1" fontId="31" fillId="4" borderId="0" xfId="5" applyNumberFormat="1" applyFont="1" applyFill="1" applyAlignment="1" applyProtection="1">
      <alignment horizontal="right" vertical="center" indent="1"/>
    </xf>
    <xf numFmtId="170" fontId="31" fillId="4" borderId="0" xfId="5" applyNumberFormat="1" applyFont="1" applyFill="1" applyAlignment="1" applyProtection="1">
      <alignment horizontal="left" vertical="center"/>
    </xf>
    <xf numFmtId="170" fontId="31" fillId="4" borderId="0" xfId="1" applyNumberFormat="1" applyFont="1" applyFill="1" applyAlignment="1" applyProtection="1">
      <alignment horizontal="left" vertical="center"/>
    </xf>
    <xf numFmtId="0" fontId="30" fillId="5" borderId="1" xfId="4" applyFont="1" applyFill="1" applyBorder="1" applyAlignment="1">
      <alignment vertical="center"/>
    </xf>
    <xf numFmtId="171" fontId="31" fillId="4" borderId="1" xfId="5" applyNumberFormat="1" applyFont="1" applyFill="1" applyBorder="1" applyAlignment="1" applyProtection="1">
      <alignment horizontal="right" vertical="center" indent="2"/>
    </xf>
    <xf numFmtId="9" fontId="30" fillId="6" borderId="1" xfId="4" applyNumberFormat="1" applyFont="1" applyFill="1" applyBorder="1" applyAlignment="1">
      <alignment horizontal="right" vertical="center" indent="1"/>
    </xf>
    <xf numFmtId="0" fontId="30" fillId="8" borderId="1" xfId="4" applyFont="1" applyFill="1" applyBorder="1" applyAlignment="1">
      <alignment vertical="center"/>
    </xf>
    <xf numFmtId="0" fontId="33" fillId="0" borderId="0" xfId="4" applyFont="1" applyAlignment="1">
      <alignment vertical="center"/>
    </xf>
    <xf numFmtId="9" fontId="30" fillId="0" borderId="0" xfId="4" applyNumberFormat="1" applyFont="1" applyAlignment="1">
      <alignment vertical="center"/>
    </xf>
    <xf numFmtId="9" fontId="33" fillId="0" borderId="0" xfId="4" applyNumberFormat="1" applyFont="1" applyAlignment="1">
      <alignment horizontal="right" vertical="center" indent="1"/>
    </xf>
    <xf numFmtId="0" fontId="33" fillId="0" borderId="0" xfId="4" applyFont="1" applyAlignment="1">
      <alignment horizontal="right" vertical="center" indent="1"/>
    </xf>
    <xf numFmtId="170" fontId="30" fillId="0" borderId="0" xfId="1" applyNumberFormat="1" applyFont="1" applyAlignment="1" applyProtection="1">
      <alignment horizontal="left" vertical="center"/>
    </xf>
    <xf numFmtId="166" fontId="32" fillId="0" borderId="0" xfId="4" applyNumberFormat="1" applyFont="1" applyAlignment="1">
      <alignment vertical="center"/>
    </xf>
    <xf numFmtId="0" fontId="31" fillId="4" borderId="9" xfId="4" applyFont="1" applyFill="1" applyBorder="1" applyAlignment="1">
      <alignment vertical="center"/>
    </xf>
    <xf numFmtId="0" fontId="31" fillId="4" borderId="8" xfId="4" applyFont="1" applyFill="1" applyBorder="1" applyAlignment="1">
      <alignment horizontal="right" vertical="center" indent="1"/>
    </xf>
    <xf numFmtId="9" fontId="33" fillId="0" borderId="8" xfId="4" applyNumberFormat="1" applyFont="1" applyBorder="1" applyAlignment="1">
      <alignment vertical="center"/>
    </xf>
    <xf numFmtId="44" fontId="30" fillId="6" borderId="1" xfId="1" applyNumberFormat="1" applyFont="1" applyFill="1" applyBorder="1" applyAlignment="1" applyProtection="1">
      <alignment horizontal="left" vertical="center"/>
    </xf>
    <xf numFmtId="0" fontId="31" fillId="7" borderId="6" xfId="4" applyFont="1" applyFill="1" applyBorder="1" applyAlignment="1">
      <alignment vertical="center"/>
    </xf>
    <xf numFmtId="0" fontId="31" fillId="7" borderId="3" xfId="4" applyFont="1" applyFill="1" applyBorder="1" applyAlignment="1">
      <alignment vertical="center"/>
    </xf>
    <xf numFmtId="0" fontId="31" fillId="7" borderId="7" xfId="4" applyFont="1" applyFill="1" applyBorder="1" applyAlignment="1">
      <alignment horizontal="right" vertical="center" indent="1"/>
    </xf>
    <xf numFmtId="170" fontId="30" fillId="6" borderId="7" xfId="1" applyNumberFormat="1" applyFont="1" applyFill="1" applyBorder="1" applyAlignment="1" applyProtection="1">
      <alignment horizontal="left" vertical="center"/>
    </xf>
    <xf numFmtId="0" fontId="33" fillId="0" borderId="0" xfId="4" applyFont="1" applyAlignment="1">
      <alignment horizontal="right" vertical="center"/>
    </xf>
    <xf numFmtId="0" fontId="31" fillId="3" borderId="6" xfId="4" applyFont="1" applyFill="1" applyBorder="1" applyAlignment="1">
      <alignment vertical="center"/>
    </xf>
    <xf numFmtId="0" fontId="31" fillId="3" borderId="7" xfId="4" applyFont="1" applyFill="1" applyBorder="1" applyAlignment="1">
      <alignment horizontal="right" vertical="center" indent="1"/>
    </xf>
    <xf numFmtId="9" fontId="30" fillId="6" borderId="10" xfId="7" quotePrefix="1" applyFont="1" applyFill="1" applyBorder="1" applyAlignment="1">
      <alignment vertical="center"/>
    </xf>
    <xf numFmtId="9" fontId="30" fillId="6" borderId="7" xfId="7" quotePrefix="1" applyFont="1" applyFill="1" applyBorder="1" applyAlignment="1">
      <alignment vertical="center"/>
    </xf>
    <xf numFmtId="0" fontId="33" fillId="6" borderId="1" xfId="4" applyFont="1" applyFill="1" applyBorder="1" applyAlignment="1">
      <alignment horizontal="left" vertical="center" indent="1"/>
    </xf>
    <xf numFmtId="168" fontId="30" fillId="6" borderId="1" xfId="6" applyNumberFormat="1" applyFont="1" applyFill="1" applyBorder="1" applyAlignment="1" applyProtection="1">
      <alignment vertical="center"/>
    </xf>
    <xf numFmtId="0" fontId="30" fillId="6" borderId="1" xfId="4" applyFont="1" applyFill="1" applyBorder="1" applyAlignment="1">
      <alignment vertical="center"/>
    </xf>
    <xf numFmtId="0" fontId="31" fillId="4" borderId="1" xfId="4" applyFont="1" applyFill="1" applyBorder="1" applyAlignment="1">
      <alignment horizontal="left" vertical="center" indent="1"/>
    </xf>
    <xf numFmtId="0" fontId="33" fillId="5" borderId="1" xfId="4" applyFont="1" applyFill="1" applyBorder="1" applyAlignment="1">
      <alignment vertical="center"/>
    </xf>
    <xf numFmtId="0" fontId="30" fillId="2" borderId="1" xfId="4" applyFont="1" applyFill="1" applyBorder="1" applyAlignment="1">
      <alignment horizontal="left" vertical="center" indent="1"/>
    </xf>
    <xf numFmtId="167" fontId="30" fillId="0" borderId="1" xfId="5" applyFont="1" applyBorder="1" applyAlignment="1" applyProtection="1">
      <alignment vertical="center"/>
      <protection locked="0"/>
    </xf>
    <xf numFmtId="43" fontId="31" fillId="7" borderId="1" xfId="4" applyNumberFormat="1" applyFont="1" applyFill="1" applyBorder="1" applyAlignment="1">
      <alignment vertical="center"/>
    </xf>
    <xf numFmtId="170" fontId="31" fillId="7" borderId="1" xfId="5" applyNumberFormat="1" applyFont="1" applyFill="1" applyBorder="1" applyAlignment="1" applyProtection="1">
      <alignment vertical="center"/>
    </xf>
    <xf numFmtId="167" fontId="30" fillId="0" borderId="2" xfId="5" applyFont="1" applyBorder="1" applyAlignment="1" applyProtection="1">
      <alignment vertical="center"/>
      <protection locked="0"/>
    </xf>
    <xf numFmtId="43" fontId="31" fillId="7" borderId="2" xfId="4" applyNumberFormat="1" applyFont="1" applyFill="1" applyBorder="1" applyAlignment="1">
      <alignment vertical="center"/>
    </xf>
    <xf numFmtId="0" fontId="30" fillId="10" borderId="6" xfId="4" applyFont="1" applyFill="1" applyBorder="1" applyAlignment="1">
      <alignment vertical="center"/>
    </xf>
    <xf numFmtId="0" fontId="31" fillId="10" borderId="7" xfId="4" applyFont="1" applyFill="1" applyBorder="1" applyAlignment="1">
      <alignment horizontal="right" vertical="center" indent="1"/>
    </xf>
    <xf numFmtId="170" fontId="31" fillId="9" borderId="7" xfId="5" applyNumberFormat="1" applyFont="1" applyFill="1" applyBorder="1" applyAlignment="1" applyProtection="1">
      <alignment vertical="center"/>
    </xf>
    <xf numFmtId="0" fontId="30" fillId="10" borderId="1" xfId="4" applyFont="1" applyFill="1" applyBorder="1" applyAlignment="1">
      <alignment vertical="center"/>
    </xf>
    <xf numFmtId="0" fontId="31" fillId="10" borderId="1" xfId="4" applyFont="1" applyFill="1" applyBorder="1" applyAlignment="1">
      <alignment horizontal="right" vertical="center" indent="1"/>
    </xf>
    <xf numFmtId="170" fontId="31" fillId="9" borderId="1" xfId="4" applyNumberFormat="1" applyFont="1" applyFill="1" applyBorder="1" applyAlignment="1">
      <alignment vertical="center"/>
    </xf>
    <xf numFmtId="0" fontId="33" fillId="10" borderId="1" xfId="4" applyFont="1" applyFill="1" applyBorder="1" applyAlignment="1">
      <alignment vertical="center"/>
    </xf>
    <xf numFmtId="0" fontId="30" fillId="2" borderId="6" xfId="4" applyFont="1" applyFill="1" applyBorder="1" applyAlignment="1">
      <alignment horizontal="left" vertical="center" indent="1"/>
    </xf>
    <xf numFmtId="0" fontId="30" fillId="2" borderId="7" xfId="4" applyFont="1" applyFill="1" applyBorder="1" applyAlignment="1">
      <alignment horizontal="left" vertical="center" indent="1"/>
    </xf>
    <xf numFmtId="0" fontId="26" fillId="0" borderId="5" xfId="0" applyFont="1" applyBorder="1" applyAlignment="1">
      <alignment horizontal="right" vertical="center"/>
    </xf>
    <xf numFmtId="0" fontId="31" fillId="3" borderId="6" xfId="4" applyFont="1" applyFill="1" applyBorder="1" applyAlignment="1">
      <alignment horizontal="center" vertical="center"/>
    </xf>
    <xf numFmtId="0" fontId="31" fillId="3" borderId="7" xfId="4" applyFont="1" applyFill="1" applyBorder="1" applyAlignment="1">
      <alignment horizontal="center" vertical="center"/>
    </xf>
    <xf numFmtId="0" fontId="6" fillId="11" borderId="0" xfId="8" applyFill="1" applyAlignment="1">
      <alignment horizontal="center" vertical="center"/>
    </xf>
    <xf numFmtId="0" fontId="36" fillId="11" borderId="0" xfId="8" applyFont="1" applyFill="1" applyAlignment="1">
      <alignment horizontal="center" vertical="center"/>
    </xf>
  </cellXfs>
  <cellStyles count="9">
    <cellStyle name="Comma" xfId="3" builtinId="3"/>
    <cellStyle name="Comma 2" xfId="5" xr:uid="{00000000-0005-0000-0000-000000000000}"/>
    <cellStyle name="Currency" xfId="1" builtinId="4"/>
    <cellStyle name="Currency 2" xfId="6" xr:uid="{00000000-0005-0000-0000-000001000000}"/>
    <cellStyle name="Hyperlink" xfId="8" builtinId="8"/>
    <cellStyle name="Normal" xfId="0" builtinId="0"/>
    <cellStyle name="Normal 2" xfId="2" xr:uid="{00000000-0005-0000-0000-000002000000}"/>
    <cellStyle name="Normal 3" xfId="4" xr:uid="{00000000-0005-0000-0000-000003000000}"/>
    <cellStyle name="Percent 2" xfId="7" xr:uid="{00000000-0005-0000-0000-000004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90&amp;utm_language=JP&amp;utm_source=template-excel&amp;utm_medium=content&amp;utm_campaign=ic-Software+Development+Project+Estimate-excel-77790-jp&amp;lpa=ic+Software+Development+Project+Estimate+excel+7779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523875</xdr:colOff>
      <xdr:row>0</xdr:row>
      <xdr:rowOff>57150</xdr:rowOff>
    </xdr:from>
    <xdr:to>
      <xdr:col>19</xdr:col>
      <xdr:colOff>477821</xdr:colOff>
      <xdr:row>0</xdr:row>
      <xdr:rowOff>586021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069900-EE18-F354-919F-502AE57AC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16150" y="57150"/>
          <a:ext cx="2659046" cy="5288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90&amp;utm_language=JP&amp;utm_source=template-excel&amp;utm_medium=content&amp;utm_campaign=ic-Software+Development+Project+Estimate-excel-77790-jp&amp;lpa=ic+Software+Development+Project+Estimate+excel+77790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L47"/>
  <sheetViews>
    <sheetView showGridLines="0" tabSelected="1" topLeftCell="B1" workbookViewId="0">
      <pane ySplit="1" topLeftCell="A37" activePane="bottomLeft" state="frozen"/>
      <selection pane="bottomLeft" activeCell="D49" sqref="D49"/>
    </sheetView>
  </sheetViews>
  <sheetFormatPr defaultColWidth="10.875" defaultRowHeight="13.5"/>
  <cols>
    <col min="1" max="1" width="3.375" style="7" customWidth="1"/>
    <col min="2" max="2" width="34.5" style="7" customWidth="1"/>
    <col min="3" max="3" width="14.75" style="7" customWidth="1"/>
    <col min="4" max="4" width="13.875" style="7" customWidth="1"/>
    <col min="5" max="5" width="15.625" style="7" customWidth="1"/>
    <col min="6" max="6" width="13.875" style="7" customWidth="1"/>
    <col min="7" max="7" width="16.25" style="7" customWidth="1"/>
    <col min="8" max="8" width="13.875" style="7" customWidth="1"/>
    <col min="9" max="9" width="12.875" style="7" customWidth="1"/>
    <col min="10" max="10" width="3.375" style="7" customWidth="1"/>
    <col min="11" max="11" width="12.5" style="7" customWidth="1"/>
    <col min="12" max="12" width="12.875" style="7" customWidth="1"/>
    <col min="13" max="13" width="3.375" style="7" customWidth="1"/>
    <col min="14" max="255" width="8.875" style="7" customWidth="1"/>
    <col min="256" max="16384" width="10.875" style="7"/>
  </cols>
  <sheetData>
    <row r="1" spans="1:12" s="6" customFormat="1" ht="50.1" customHeight="1">
      <c r="A1" s="3"/>
      <c r="B1" s="24" t="s">
        <v>18</v>
      </c>
      <c r="C1" s="5"/>
      <c r="D1" s="4"/>
      <c r="E1" s="5"/>
      <c r="F1" s="5"/>
      <c r="G1" s="5"/>
    </row>
    <row r="2" spans="1:12" s="25" customFormat="1" ht="30" customHeight="1">
      <c r="B2" s="26" t="s">
        <v>19</v>
      </c>
      <c r="C2" s="26"/>
      <c r="D2" s="116"/>
      <c r="E2" s="116"/>
      <c r="F2" s="27"/>
      <c r="G2" s="28"/>
      <c r="H2" s="28"/>
      <c r="I2" s="29"/>
      <c r="J2" s="28"/>
      <c r="K2" s="28"/>
      <c r="L2" s="30" t="s">
        <v>20</v>
      </c>
    </row>
    <row r="4" spans="1:12" ht="55.15" customHeight="1">
      <c r="B4" s="31"/>
      <c r="C4" s="32" t="s">
        <v>21</v>
      </c>
      <c r="D4" s="33"/>
      <c r="E4" s="117" t="s">
        <v>22</v>
      </c>
      <c r="F4" s="118"/>
      <c r="G4" s="34" t="s">
        <v>23</v>
      </c>
      <c r="H4" s="35" t="s">
        <v>24</v>
      </c>
      <c r="I4" s="31"/>
      <c r="J4" s="31"/>
      <c r="K4" s="31"/>
      <c r="L4" s="31"/>
    </row>
    <row r="5" spans="1:12" ht="22.15" customHeight="1">
      <c r="B5" s="36" t="s">
        <v>25</v>
      </c>
      <c r="C5" s="37">
        <v>0</v>
      </c>
      <c r="D5" s="38"/>
      <c r="E5" s="114" t="s">
        <v>26</v>
      </c>
      <c r="F5" s="115"/>
      <c r="G5" s="39">
        <v>0</v>
      </c>
      <c r="H5" s="39">
        <v>0</v>
      </c>
      <c r="I5" s="40"/>
      <c r="J5" s="40"/>
      <c r="K5" s="31"/>
      <c r="L5" s="31"/>
    </row>
    <row r="6" spans="1:12" ht="22.15" customHeight="1">
      <c r="B6" s="36" t="s">
        <v>27</v>
      </c>
      <c r="C6" s="37">
        <v>0</v>
      </c>
      <c r="D6" s="38"/>
      <c r="E6" s="114" t="s">
        <v>28</v>
      </c>
      <c r="F6" s="115"/>
      <c r="G6" s="39">
        <v>0</v>
      </c>
      <c r="H6" s="39">
        <v>0</v>
      </c>
      <c r="I6" s="40"/>
      <c r="J6" s="40"/>
      <c r="K6" s="31"/>
      <c r="L6" s="31"/>
    </row>
    <row r="7" spans="1:12" ht="22.15" customHeight="1">
      <c r="B7" s="36" t="s">
        <v>29</v>
      </c>
      <c r="C7" s="37">
        <v>0</v>
      </c>
      <c r="D7" s="41"/>
      <c r="E7" s="114" t="s">
        <v>30</v>
      </c>
      <c r="F7" s="115"/>
      <c r="G7" s="39">
        <v>0</v>
      </c>
      <c r="H7" s="39">
        <v>0</v>
      </c>
      <c r="I7" s="40"/>
      <c r="J7" s="40"/>
      <c r="K7" s="31"/>
      <c r="L7" s="31"/>
    </row>
    <row r="8" spans="1:12" ht="22.15" customHeight="1">
      <c r="B8" s="42" t="s">
        <v>31</v>
      </c>
      <c r="C8" s="43">
        <f>SUM(C5:C7)</f>
        <v>0</v>
      </c>
      <c r="D8" s="41"/>
      <c r="E8" s="114" t="s">
        <v>32</v>
      </c>
      <c r="F8" s="115"/>
      <c r="G8" s="39">
        <v>0</v>
      </c>
      <c r="H8" s="39">
        <v>0</v>
      </c>
      <c r="I8" s="40"/>
      <c r="J8" s="40"/>
      <c r="K8" s="31"/>
      <c r="L8" s="31"/>
    </row>
    <row r="9" spans="1:12" ht="22.15" customHeight="1">
      <c r="B9" s="36" t="s">
        <v>33</v>
      </c>
      <c r="C9" s="44">
        <v>0</v>
      </c>
      <c r="D9" s="41"/>
      <c r="E9" s="114" t="s">
        <v>34</v>
      </c>
      <c r="F9" s="115"/>
      <c r="G9" s="39">
        <v>0</v>
      </c>
      <c r="H9" s="39">
        <v>0</v>
      </c>
      <c r="I9" s="31"/>
      <c r="J9" s="31"/>
      <c r="K9" s="31"/>
      <c r="L9" s="31"/>
    </row>
    <row r="10" spans="1:12" ht="22.15" customHeight="1">
      <c r="B10" s="36" t="s">
        <v>35</v>
      </c>
      <c r="C10" s="45"/>
      <c r="D10" s="46"/>
      <c r="E10" s="114" t="s">
        <v>36</v>
      </c>
      <c r="F10" s="115"/>
      <c r="G10" s="39">
        <v>0</v>
      </c>
      <c r="H10" s="39">
        <v>0</v>
      </c>
      <c r="I10" s="31"/>
      <c r="J10" s="31"/>
      <c r="K10" s="31"/>
      <c r="L10" s="31"/>
    </row>
    <row r="11" spans="1:12" ht="22.15" customHeight="1">
      <c r="B11" s="47" t="s">
        <v>37</v>
      </c>
      <c r="C11" s="48" t="e">
        <f>+I21</f>
        <v>#DIV/0!</v>
      </c>
      <c r="D11" s="49"/>
      <c r="E11" s="114" t="s">
        <v>38</v>
      </c>
      <c r="F11" s="115"/>
      <c r="G11" s="39">
        <v>0</v>
      </c>
      <c r="H11" s="39">
        <v>0</v>
      </c>
      <c r="I11" s="31"/>
      <c r="J11" s="31"/>
      <c r="K11" s="31"/>
      <c r="L11" s="31"/>
    </row>
    <row r="12" spans="1:12" ht="22.15" customHeight="1">
      <c r="B12" s="47" t="s">
        <v>39</v>
      </c>
      <c r="C12" s="50" t="e">
        <f>+(C11-C10)/7</f>
        <v>#DIV/0!</v>
      </c>
      <c r="D12" s="49"/>
      <c r="E12" s="114" t="s">
        <v>40</v>
      </c>
      <c r="F12" s="115"/>
      <c r="G12" s="39">
        <v>0</v>
      </c>
      <c r="H12" s="39">
        <v>0</v>
      </c>
      <c r="I12" s="31"/>
      <c r="J12" s="31"/>
      <c r="K12" s="31"/>
      <c r="L12" s="31"/>
    </row>
    <row r="13" spans="1:12" ht="22.15" customHeight="1">
      <c r="D13" s="49"/>
      <c r="E13" s="114" t="s">
        <v>41</v>
      </c>
      <c r="F13" s="115"/>
      <c r="G13" s="39">
        <v>0</v>
      </c>
      <c r="H13" s="39">
        <v>0</v>
      </c>
      <c r="I13" s="31"/>
      <c r="J13" s="31"/>
      <c r="K13" s="31"/>
      <c r="L13" s="31"/>
    </row>
    <row r="14" spans="1:12" ht="22.15" customHeight="1">
      <c r="B14" s="31"/>
      <c r="C14" s="51"/>
      <c r="D14" s="51"/>
      <c r="E14" s="31"/>
      <c r="F14" s="31"/>
      <c r="G14" s="31"/>
      <c r="H14" s="31"/>
      <c r="I14" s="31"/>
      <c r="J14" s="31"/>
      <c r="K14" s="31"/>
      <c r="L14" s="31"/>
    </row>
    <row r="15" spans="1:12" ht="55.15" customHeight="1">
      <c r="B15" s="52" t="s">
        <v>42</v>
      </c>
      <c r="C15" s="35" t="s">
        <v>43</v>
      </c>
      <c r="D15" s="35" t="s">
        <v>44</v>
      </c>
      <c r="E15" s="35" t="s">
        <v>45</v>
      </c>
      <c r="F15" s="35" t="s">
        <v>46</v>
      </c>
      <c r="G15" s="35" t="s">
        <v>47</v>
      </c>
      <c r="H15" s="35" t="s">
        <v>48</v>
      </c>
      <c r="I15" s="35" t="s">
        <v>49</v>
      </c>
      <c r="J15" s="31"/>
      <c r="K15" s="35" t="s">
        <v>50</v>
      </c>
      <c r="L15" s="35" t="s">
        <v>51</v>
      </c>
    </row>
    <row r="16" spans="1:12" ht="22.15" customHeight="1">
      <c r="B16" s="53" t="s">
        <v>26</v>
      </c>
      <c r="C16" s="54">
        <v>0</v>
      </c>
      <c r="D16" s="55">
        <v>0</v>
      </c>
      <c r="E16" s="56">
        <f>IF(H5&gt;0,H5,G5)</f>
        <v>0</v>
      </c>
      <c r="F16" s="57" t="e">
        <f t="shared" ref="F16:F21" si="0">+L16/5</f>
        <v>#DIV/0!</v>
      </c>
      <c r="G16" s="58" t="e">
        <f t="shared" ref="G16:G21" si="1">((C37*C$35)+(D37*D$35)+(E37*E$35)+(F37*F$35))/D16</f>
        <v>#DIV/0!</v>
      </c>
      <c r="H16" s="59" t="e">
        <f t="shared" ref="H16:H21" si="2">+G16*E16</f>
        <v>#DIV/0!</v>
      </c>
      <c r="I16" s="60" t="e">
        <f>+C10+(F16*7)</f>
        <v>#DIV/0!</v>
      </c>
      <c r="J16" s="31"/>
      <c r="K16" s="61" t="e">
        <f t="shared" ref="K16:K21" si="3">+E16/$C$9</f>
        <v>#DIV/0!</v>
      </c>
      <c r="L16" s="61" t="e">
        <f t="shared" ref="L16:L21" si="4">+K16/D16</f>
        <v>#DIV/0!</v>
      </c>
    </row>
    <row r="17" spans="2:12" ht="22.15" customHeight="1">
      <c r="B17" s="53" t="s">
        <v>28</v>
      </c>
      <c r="C17" s="54">
        <v>0</v>
      </c>
      <c r="D17" s="55">
        <v>0</v>
      </c>
      <c r="E17" s="56" t="e">
        <f>IF(H6&gt;0,H6,IF(G6&gt;0,G6,ROUND(+C17/$C$16*$E$16,0)))</f>
        <v>#DIV/0!</v>
      </c>
      <c r="F17" s="57" t="e">
        <f t="shared" si="0"/>
        <v>#DIV/0!</v>
      </c>
      <c r="G17" s="62" t="e">
        <f t="shared" si="1"/>
        <v>#DIV/0!</v>
      </c>
      <c r="H17" s="63" t="e">
        <f t="shared" si="2"/>
        <v>#DIV/0!</v>
      </c>
      <c r="I17" s="60" t="e">
        <f>+I16+(F17*7)</f>
        <v>#DIV/0!</v>
      </c>
      <c r="J17" s="31"/>
      <c r="K17" s="61" t="e">
        <f t="shared" si="3"/>
        <v>#DIV/0!</v>
      </c>
      <c r="L17" s="61" t="e">
        <f t="shared" si="4"/>
        <v>#DIV/0!</v>
      </c>
    </row>
    <row r="18" spans="2:12" ht="22.15" customHeight="1">
      <c r="B18" s="53" t="s">
        <v>30</v>
      </c>
      <c r="C18" s="54">
        <v>0</v>
      </c>
      <c r="D18" s="55">
        <v>0</v>
      </c>
      <c r="E18" s="56" t="e">
        <f>IF(H7&gt;0,H7,IF(G7&gt;0,G7,ROUND(+C18/(SUM($C$16:$C17))*(SUM($E$16:$E17)),0)))</f>
        <v>#DIV/0!</v>
      </c>
      <c r="F18" s="57" t="e">
        <f t="shared" si="0"/>
        <v>#DIV/0!</v>
      </c>
      <c r="G18" s="62" t="e">
        <f t="shared" si="1"/>
        <v>#DIV/0!</v>
      </c>
      <c r="H18" s="63" t="e">
        <f t="shared" si="2"/>
        <v>#DIV/0!</v>
      </c>
      <c r="I18" s="60" t="e">
        <f>+I17+(F18*7)</f>
        <v>#DIV/0!</v>
      </c>
      <c r="J18" s="31"/>
      <c r="K18" s="61" t="e">
        <f t="shared" si="3"/>
        <v>#DIV/0!</v>
      </c>
      <c r="L18" s="61" t="e">
        <f t="shared" si="4"/>
        <v>#DIV/0!</v>
      </c>
    </row>
    <row r="19" spans="2:12" ht="22.15" customHeight="1">
      <c r="B19" s="53" t="s">
        <v>32</v>
      </c>
      <c r="C19" s="54">
        <v>0</v>
      </c>
      <c r="D19" s="55">
        <v>0</v>
      </c>
      <c r="E19" s="56" t="e">
        <f>IF(H8&gt;0,H8,IF(G8&gt;0,G8,ROUND(+C19/(SUM($C$16:$C18))*(SUM($E$16:$E18)),0)))</f>
        <v>#DIV/0!</v>
      </c>
      <c r="F19" s="57" t="e">
        <f t="shared" si="0"/>
        <v>#DIV/0!</v>
      </c>
      <c r="G19" s="62" t="e">
        <f t="shared" si="1"/>
        <v>#DIV/0!</v>
      </c>
      <c r="H19" s="63" t="e">
        <f t="shared" si="2"/>
        <v>#DIV/0!</v>
      </c>
      <c r="I19" s="60" t="e">
        <f>+I18+(F19*7)</f>
        <v>#DIV/0!</v>
      </c>
      <c r="J19" s="31"/>
      <c r="K19" s="61" t="e">
        <f t="shared" si="3"/>
        <v>#DIV/0!</v>
      </c>
      <c r="L19" s="61" t="e">
        <f t="shared" si="4"/>
        <v>#DIV/0!</v>
      </c>
    </row>
    <row r="20" spans="2:12" ht="22.15" customHeight="1">
      <c r="B20" s="53" t="s">
        <v>34</v>
      </c>
      <c r="C20" s="54">
        <v>0</v>
      </c>
      <c r="D20" s="55">
        <v>0</v>
      </c>
      <c r="E20" s="56" t="e">
        <f>IF(H9&gt;0,H9,IF(G9&gt;0,G9,ROUND(+C20/(SUM($C$16:$C19))*(SUM($E$16:$E19)),0)))</f>
        <v>#DIV/0!</v>
      </c>
      <c r="F20" s="57" t="e">
        <f t="shared" si="0"/>
        <v>#DIV/0!</v>
      </c>
      <c r="G20" s="62" t="e">
        <f t="shared" si="1"/>
        <v>#DIV/0!</v>
      </c>
      <c r="H20" s="63" t="e">
        <f t="shared" si="2"/>
        <v>#DIV/0!</v>
      </c>
      <c r="I20" s="60" t="e">
        <f>+I19+(F20*7)</f>
        <v>#DIV/0!</v>
      </c>
      <c r="J20" s="31"/>
      <c r="K20" s="61" t="e">
        <f t="shared" si="3"/>
        <v>#DIV/0!</v>
      </c>
      <c r="L20" s="61" t="e">
        <f t="shared" si="4"/>
        <v>#DIV/0!</v>
      </c>
    </row>
    <row r="21" spans="2:12" ht="22.15" customHeight="1">
      <c r="B21" s="53" t="s">
        <v>36</v>
      </c>
      <c r="C21" s="54">
        <v>0</v>
      </c>
      <c r="D21" s="55">
        <v>0</v>
      </c>
      <c r="E21" s="64" t="e">
        <f>IF(H10&gt;0,H10,IF(G10&gt;0,G10,ROUND(+C21/(SUM($C$16:$C20))*(SUM($E$16:$E20)),0)))</f>
        <v>#DIV/0!</v>
      </c>
      <c r="F21" s="65" t="e">
        <f t="shared" si="0"/>
        <v>#DIV/0!</v>
      </c>
      <c r="G21" s="62" t="e">
        <f t="shared" si="1"/>
        <v>#DIV/0!</v>
      </c>
      <c r="H21" s="63" t="e">
        <f t="shared" si="2"/>
        <v>#DIV/0!</v>
      </c>
      <c r="I21" s="60" t="e">
        <f>+I20+(F21*7)</f>
        <v>#DIV/0!</v>
      </c>
      <c r="J21" s="31"/>
      <c r="K21" s="66" t="e">
        <f t="shared" si="3"/>
        <v>#DIV/0!</v>
      </c>
      <c r="L21" s="66" t="e">
        <f t="shared" si="4"/>
        <v>#DIV/0!</v>
      </c>
    </row>
    <row r="22" spans="2:12" ht="22.15" customHeight="1">
      <c r="B22" s="42" t="s">
        <v>31</v>
      </c>
      <c r="C22" s="67">
        <f>SUM(C16:C21)</f>
        <v>0</v>
      </c>
      <c r="D22" s="68"/>
      <c r="E22" s="69" t="e">
        <f>SUM(E16:E21)</f>
        <v>#DIV/0!</v>
      </c>
      <c r="F22" s="70" t="e">
        <f>SUM(F16:F21)</f>
        <v>#DIV/0!</v>
      </c>
      <c r="G22" s="71"/>
      <c r="H22" s="72" t="e">
        <f>SUM(H16:H21)</f>
        <v>#DIV/0!</v>
      </c>
      <c r="I22" s="73"/>
      <c r="J22" s="31"/>
      <c r="K22" s="74" t="e">
        <f>SUM(K16:K21)</f>
        <v>#DIV/0!</v>
      </c>
      <c r="L22" s="74" t="e">
        <f>SUM(L16:L21)</f>
        <v>#DIV/0!</v>
      </c>
    </row>
    <row r="23" spans="2:12" ht="22.15" customHeight="1">
      <c r="B23" s="53" t="s">
        <v>38</v>
      </c>
      <c r="C23" s="75">
        <f>+C5</f>
        <v>0</v>
      </c>
      <c r="D23" s="76"/>
      <c r="E23" s="56" t="e">
        <f>IF(H11&gt;0,H11,IF(G11&gt;0,G11,+F23*C23*$C$9*5))</f>
        <v>#DIV/0!</v>
      </c>
      <c r="F23" s="57" t="e">
        <f>+F22</f>
        <v>#DIV/0!</v>
      </c>
      <c r="G23" s="62">
        <f>+[1]DATA!C3</f>
        <v>0</v>
      </c>
      <c r="H23" s="63" t="e">
        <f>+G23*E23</f>
        <v>#DIV/0!</v>
      </c>
      <c r="I23" s="31"/>
      <c r="J23" s="31"/>
      <c r="K23" s="61" t="e">
        <f>+E23/$C$9</f>
        <v>#DIV/0!</v>
      </c>
      <c r="L23" s="61" t="e">
        <f>+F23*5</f>
        <v>#DIV/0!</v>
      </c>
    </row>
    <row r="24" spans="2:12" ht="22.15" customHeight="1">
      <c r="B24" s="53" t="s">
        <v>40</v>
      </c>
      <c r="C24" s="75">
        <f>+C6</f>
        <v>0</v>
      </c>
      <c r="D24" s="76"/>
      <c r="E24" s="56" t="e">
        <f>IF(H12&gt;0,H12,IF(G12&gt;0,G12,+F24*C24*$C$9*5))</f>
        <v>#DIV/0!</v>
      </c>
      <c r="F24" s="57" t="e">
        <f>+F23</f>
        <v>#DIV/0!</v>
      </c>
      <c r="G24" s="62">
        <f>+[1]DATA!C4</f>
        <v>0</v>
      </c>
      <c r="H24" s="63" t="e">
        <f>+G24*E24</f>
        <v>#DIV/0!</v>
      </c>
      <c r="I24" s="31"/>
      <c r="J24" s="31"/>
      <c r="K24" s="61" t="e">
        <f>+E24/$C$9</f>
        <v>#DIV/0!</v>
      </c>
      <c r="L24" s="61" t="e">
        <f>+F24*5</f>
        <v>#DIV/0!</v>
      </c>
    </row>
    <row r="25" spans="2:12" ht="22.15" customHeight="1">
      <c r="B25" s="53" t="s">
        <v>41</v>
      </c>
      <c r="C25" s="75">
        <f>+C7</f>
        <v>0</v>
      </c>
      <c r="D25" s="76"/>
      <c r="E25" s="64" t="e">
        <f>IF(H13&gt;0,H13,IF(G13&gt;0,G13,+F25*C25*$C$9*5))</f>
        <v>#DIV/0!</v>
      </c>
      <c r="F25" s="57" t="e">
        <f>+F24</f>
        <v>#DIV/0!</v>
      </c>
      <c r="G25" s="62">
        <f>+[1]DATA!C5</f>
        <v>0</v>
      </c>
      <c r="H25" s="63" t="e">
        <f>+G25*E25</f>
        <v>#DIV/0!</v>
      </c>
      <c r="I25" s="31"/>
      <c r="J25" s="31"/>
      <c r="K25" s="61" t="e">
        <f>+E25/$C$9</f>
        <v>#DIV/0!</v>
      </c>
      <c r="L25" s="61" t="e">
        <f>+F25*5</f>
        <v>#DIV/0!</v>
      </c>
    </row>
    <row r="26" spans="2:12" ht="22.15" customHeight="1">
      <c r="B26" s="77"/>
      <c r="C26" s="78"/>
      <c r="D26" s="79" t="s">
        <v>52</v>
      </c>
      <c r="E26" s="64" t="e">
        <f>SUM(E23:E25)</f>
        <v>#DIV/0!</v>
      </c>
      <c r="F26" s="76"/>
      <c r="G26" s="76"/>
      <c r="H26" s="63" t="e">
        <f>SUM(H23:H25)</f>
        <v>#DIV/0!</v>
      </c>
      <c r="I26" s="31"/>
      <c r="J26" s="31"/>
      <c r="K26" s="31"/>
      <c r="L26" s="31"/>
    </row>
    <row r="27" spans="2:12" ht="22.15" customHeight="1">
      <c r="B27" s="77"/>
      <c r="C27" s="31"/>
      <c r="D27" s="80" t="s">
        <v>53</v>
      </c>
      <c r="E27" s="64" t="e">
        <f>+E26+E22</f>
        <v>#DIV/0!</v>
      </c>
      <c r="F27" s="76"/>
      <c r="G27" s="76"/>
      <c r="H27" s="63" t="e">
        <f>+H26+H22</f>
        <v>#DIV/0!</v>
      </c>
      <c r="I27" s="31"/>
      <c r="J27" s="31"/>
      <c r="K27" s="31"/>
      <c r="L27" s="31"/>
    </row>
    <row r="28" spans="2:12" ht="22.15" customHeight="1">
      <c r="B28" s="77"/>
      <c r="C28" s="31"/>
      <c r="D28" s="31"/>
      <c r="E28" s="31"/>
      <c r="F28" s="31"/>
      <c r="G28" s="31"/>
      <c r="H28" s="81"/>
      <c r="I28" s="31"/>
      <c r="J28" s="82"/>
      <c r="K28" s="31"/>
      <c r="L28" s="31"/>
    </row>
    <row r="29" spans="2:12" ht="22.15" customHeight="1">
      <c r="B29" s="77"/>
      <c r="C29" s="31"/>
      <c r="D29" s="31"/>
      <c r="E29" s="83"/>
      <c r="F29" s="84" t="s">
        <v>54</v>
      </c>
      <c r="G29" s="85">
        <v>0</v>
      </c>
      <c r="H29" s="86" t="e">
        <f>+G29*H27</f>
        <v>#DIV/0!</v>
      </c>
      <c r="I29" s="31"/>
      <c r="J29" s="82"/>
      <c r="K29" s="31"/>
      <c r="L29" s="31"/>
    </row>
    <row r="30" spans="2:12" ht="22.15" customHeight="1">
      <c r="B30" s="77"/>
      <c r="C30" s="31"/>
      <c r="D30" s="31"/>
      <c r="E30" s="87"/>
      <c r="F30" s="88"/>
      <c r="G30" s="89" t="s">
        <v>55</v>
      </c>
      <c r="H30" s="90" t="e">
        <f>+H29+H27</f>
        <v>#DIV/0!</v>
      </c>
      <c r="I30" s="31"/>
      <c r="J30" s="82"/>
      <c r="K30" s="31"/>
      <c r="L30" s="31"/>
    </row>
    <row r="31" spans="2:12" ht="22.15" customHeight="1">
      <c r="B31" s="91"/>
      <c r="C31" s="31"/>
      <c r="D31" s="31"/>
      <c r="E31" s="92"/>
      <c r="F31" s="93" t="s">
        <v>56</v>
      </c>
      <c r="G31" s="94">
        <f>IF(H7&gt;0,[1]DATA!F6,IF(H6&gt;0,[1]DATA!F5,IF(H5&gt;0,[1]DATA!F4,[1]DATA!F3)))</f>
        <v>-0.3</v>
      </c>
      <c r="H31" s="63" t="e">
        <f>+$H$30*(1+G31)</f>
        <v>#DIV/0!</v>
      </c>
      <c r="I31" s="31"/>
      <c r="J31" s="82"/>
      <c r="K31" s="31"/>
      <c r="L31" s="31"/>
    </row>
    <row r="32" spans="2:12" ht="22.15" customHeight="1">
      <c r="B32" s="91"/>
      <c r="C32" s="31"/>
      <c r="D32" s="31"/>
      <c r="E32" s="92"/>
      <c r="F32" s="93" t="s">
        <v>57</v>
      </c>
      <c r="G32" s="95">
        <f>IF(H7&gt;0,[1]DATA!G6,IF(H6&gt;0,[1]DATA!G5,IF(H5&gt;0,[1]DATA!G4,[1]DATA!G3)))</f>
        <v>0.5</v>
      </c>
      <c r="H32" s="63" t="e">
        <f>+$H$30*(1+G32)</f>
        <v>#DIV/0!</v>
      </c>
      <c r="I32" s="31"/>
      <c r="J32" s="82"/>
      <c r="K32" s="31"/>
      <c r="L32" s="31"/>
    </row>
    <row r="33" spans="2:12" ht="22.15" customHeigh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2:12" ht="55.15" customHeight="1">
      <c r="B34" s="31"/>
      <c r="C34" s="34" t="s">
        <v>58</v>
      </c>
      <c r="D34" s="34" t="s">
        <v>59</v>
      </c>
      <c r="E34" s="34" t="s">
        <v>60</v>
      </c>
      <c r="F34" s="34" t="s">
        <v>61</v>
      </c>
      <c r="G34" s="34" t="s">
        <v>62</v>
      </c>
      <c r="H34" s="35" t="s">
        <v>63</v>
      </c>
      <c r="I34" s="35" t="s">
        <v>64</v>
      </c>
      <c r="J34" s="31"/>
      <c r="K34" s="31"/>
      <c r="L34" s="31"/>
    </row>
    <row r="35" spans="2:12" ht="22.15" customHeight="1">
      <c r="B35" s="96" t="s">
        <v>65</v>
      </c>
      <c r="C35" s="97">
        <f>+[1]DATA!C6</f>
        <v>0</v>
      </c>
      <c r="D35" s="97">
        <f>+[1]DATA!C7</f>
        <v>0</v>
      </c>
      <c r="E35" s="97">
        <f>+[1]DATA!C8</f>
        <v>0</v>
      </c>
      <c r="F35" s="97">
        <f>+[1]DATA!C9</f>
        <v>0</v>
      </c>
      <c r="G35" s="97">
        <v>0</v>
      </c>
      <c r="H35" s="98"/>
      <c r="I35" s="98"/>
      <c r="J35" s="31"/>
      <c r="K35" s="31"/>
      <c r="L35" s="31"/>
    </row>
    <row r="36" spans="2:12" ht="22.15" customHeight="1">
      <c r="B36" s="99" t="s">
        <v>66</v>
      </c>
      <c r="C36" s="100"/>
      <c r="D36" s="73"/>
      <c r="E36" s="73"/>
      <c r="F36" s="73"/>
      <c r="G36" s="73"/>
      <c r="H36" s="73"/>
      <c r="I36" s="73"/>
      <c r="J36" s="31"/>
      <c r="K36" s="31"/>
      <c r="L36" s="31"/>
    </row>
    <row r="37" spans="2:12" ht="22.15" customHeight="1">
      <c r="B37" s="101" t="s">
        <v>26</v>
      </c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3">
        <f t="shared" ref="H37:H42" si="5">SUM(C37:G37)-D16</f>
        <v>0</v>
      </c>
      <c r="I37" s="104" t="e">
        <f t="shared" ref="I37:I42" si="6">SUM(C37:F37)/D16*E16</f>
        <v>#DIV/0!</v>
      </c>
      <c r="J37" s="31"/>
      <c r="K37" s="31"/>
      <c r="L37" s="31"/>
    </row>
    <row r="38" spans="2:12" ht="22.15" customHeight="1">
      <c r="B38" s="101" t="s">
        <v>28</v>
      </c>
      <c r="C38" s="102">
        <v>0</v>
      </c>
      <c r="D38" s="102">
        <v>0</v>
      </c>
      <c r="E38" s="102">
        <v>0</v>
      </c>
      <c r="F38" s="102">
        <v>0</v>
      </c>
      <c r="G38" s="102">
        <v>0</v>
      </c>
      <c r="H38" s="103">
        <f t="shared" si="5"/>
        <v>0</v>
      </c>
      <c r="I38" s="104" t="e">
        <f t="shared" si="6"/>
        <v>#DIV/0!</v>
      </c>
      <c r="J38" s="31"/>
      <c r="K38" s="31"/>
      <c r="L38" s="31"/>
    </row>
    <row r="39" spans="2:12" ht="22.15" customHeight="1">
      <c r="B39" s="101" t="s">
        <v>67</v>
      </c>
      <c r="C39" s="102">
        <v>0</v>
      </c>
      <c r="D39" s="102">
        <v>0</v>
      </c>
      <c r="E39" s="102">
        <v>0</v>
      </c>
      <c r="F39" s="102">
        <v>0</v>
      </c>
      <c r="G39" s="102">
        <v>0</v>
      </c>
      <c r="H39" s="103">
        <f t="shared" si="5"/>
        <v>0</v>
      </c>
      <c r="I39" s="104" t="e">
        <f t="shared" si="6"/>
        <v>#DIV/0!</v>
      </c>
      <c r="J39" s="31"/>
      <c r="K39" s="31"/>
      <c r="L39" s="31"/>
    </row>
    <row r="40" spans="2:12" ht="22.15" customHeight="1">
      <c r="B40" s="101" t="s">
        <v>32</v>
      </c>
      <c r="C40" s="102">
        <v>0</v>
      </c>
      <c r="D40" s="102">
        <v>0</v>
      </c>
      <c r="E40" s="102">
        <v>0</v>
      </c>
      <c r="F40" s="102">
        <v>0</v>
      </c>
      <c r="G40" s="102">
        <v>0</v>
      </c>
      <c r="H40" s="103">
        <f t="shared" si="5"/>
        <v>0</v>
      </c>
      <c r="I40" s="104" t="e">
        <f t="shared" si="6"/>
        <v>#DIV/0!</v>
      </c>
      <c r="J40" s="31"/>
      <c r="K40" s="31"/>
      <c r="L40" s="31"/>
    </row>
    <row r="41" spans="2:12" ht="22.15" customHeight="1">
      <c r="B41" s="101" t="s">
        <v>34</v>
      </c>
      <c r="C41" s="102">
        <v>0</v>
      </c>
      <c r="D41" s="102">
        <v>0</v>
      </c>
      <c r="E41" s="102">
        <v>0</v>
      </c>
      <c r="F41" s="102">
        <v>0</v>
      </c>
      <c r="G41" s="102">
        <v>0</v>
      </c>
      <c r="H41" s="103">
        <f t="shared" si="5"/>
        <v>0</v>
      </c>
      <c r="I41" s="104" t="e">
        <f t="shared" si="6"/>
        <v>#DIV/0!</v>
      </c>
      <c r="J41" s="31"/>
      <c r="K41" s="31"/>
      <c r="L41" s="31"/>
    </row>
    <row r="42" spans="2:12" ht="22.15" customHeight="1">
      <c r="B42" s="101" t="s">
        <v>36</v>
      </c>
      <c r="C42" s="102">
        <v>0</v>
      </c>
      <c r="D42" s="102">
        <v>0</v>
      </c>
      <c r="E42" s="102">
        <v>0</v>
      </c>
      <c r="F42" s="102">
        <v>0</v>
      </c>
      <c r="G42" s="105">
        <v>0</v>
      </c>
      <c r="H42" s="106">
        <f t="shared" si="5"/>
        <v>0</v>
      </c>
      <c r="I42" s="104" t="e">
        <f t="shared" si="6"/>
        <v>#DIV/0!</v>
      </c>
      <c r="J42" s="31"/>
      <c r="K42" s="31"/>
      <c r="L42" s="31"/>
    </row>
    <row r="43" spans="2:12" ht="22.15" customHeight="1">
      <c r="B43" s="31"/>
      <c r="C43" s="31"/>
      <c r="D43" s="31"/>
      <c r="E43" s="31"/>
      <c r="F43" s="31"/>
      <c r="G43" s="107"/>
      <c r="H43" s="108" t="s">
        <v>68</v>
      </c>
      <c r="I43" s="109" t="e">
        <f>SUM(I37:I42)</f>
        <v>#DIV/0!</v>
      </c>
      <c r="J43" s="31"/>
      <c r="K43" s="31"/>
      <c r="L43" s="31"/>
    </row>
    <row r="44" spans="2:12" ht="22.15" customHeight="1">
      <c r="B44" s="31"/>
      <c r="C44" s="31"/>
      <c r="D44" s="31"/>
      <c r="E44" s="31"/>
      <c r="F44" s="31"/>
      <c r="G44" s="110"/>
      <c r="H44" s="111" t="s">
        <v>69</v>
      </c>
      <c r="I44" s="112" t="e">
        <f>SUM(E23:E25)</f>
        <v>#DIV/0!</v>
      </c>
      <c r="J44" s="31"/>
      <c r="K44" s="31"/>
      <c r="L44" s="31"/>
    </row>
    <row r="45" spans="2:12" ht="22.15" customHeight="1">
      <c r="B45" s="31"/>
      <c r="C45" s="31"/>
      <c r="D45" s="31"/>
      <c r="E45" s="31"/>
      <c r="F45" s="31"/>
      <c r="G45" s="113"/>
      <c r="H45" s="111" t="s">
        <v>70</v>
      </c>
      <c r="I45" s="112" t="e">
        <f>+I44+I43</f>
        <v>#DIV/0!</v>
      </c>
      <c r="J45" s="31"/>
      <c r="K45" s="31"/>
      <c r="L45" s="31"/>
    </row>
    <row r="47" spans="2:12" s="25" customFormat="1" ht="50.1" customHeight="1">
      <c r="B47" s="120" t="s">
        <v>71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</sheetData>
  <mergeCells count="12">
    <mergeCell ref="E10:F10"/>
    <mergeCell ref="E12:F12"/>
    <mergeCell ref="E13:F13"/>
    <mergeCell ref="D2:E2"/>
    <mergeCell ref="B47:L47"/>
    <mergeCell ref="E7:F7"/>
    <mergeCell ref="E4:F4"/>
    <mergeCell ref="E8:F8"/>
    <mergeCell ref="E9:F9"/>
    <mergeCell ref="E6:F6"/>
    <mergeCell ref="E5:F5"/>
    <mergeCell ref="E11:F11"/>
  </mergeCells>
  <phoneticPr fontId="16" type="noConversion"/>
  <hyperlinks>
    <hyperlink ref="B47:L47" r:id="rId1" display="ここをクリックして Smartsheet で作成" xr:uid="{00000000-0004-0000-0000-000000000000}"/>
  </hyperlinks>
  <pageMargins left="0.3" right="0.3" top="0.3" bottom="0.3" header="0" footer="0"/>
  <pageSetup scale="78" fitToHeight="0" orientation="landscape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G16"/>
  <sheetViews>
    <sheetView showGridLines="0" workbookViewId="0">
      <selection sqref="A1:XFD1048576"/>
    </sheetView>
  </sheetViews>
  <sheetFormatPr defaultColWidth="10.875" defaultRowHeight="13.5"/>
  <cols>
    <col min="1" max="1" width="3.375" style="7" customWidth="1"/>
    <col min="2" max="2" width="30.875" style="7" customWidth="1"/>
    <col min="3" max="3" width="10.875" style="7" customWidth="1"/>
    <col min="4" max="4" width="3.375" style="7" customWidth="1"/>
    <col min="5" max="5" width="13.25" style="7" customWidth="1"/>
    <col min="6" max="7" width="7.875" style="7" customWidth="1"/>
    <col min="8" max="256" width="8.875" style="7" customWidth="1"/>
    <col min="257" max="16384" width="10.875" style="7"/>
  </cols>
  <sheetData>
    <row r="1" spans="1:7" s="6" customFormat="1" ht="50.1" customHeight="1">
      <c r="A1" s="3"/>
      <c r="B1" s="4" t="s">
        <v>5</v>
      </c>
      <c r="C1" s="5"/>
      <c r="D1" s="4"/>
      <c r="E1" s="5"/>
      <c r="F1" s="5"/>
      <c r="G1" s="5"/>
    </row>
    <row r="2" spans="1:7" ht="41.1" customHeight="1">
      <c r="B2" s="8" t="s">
        <v>6</v>
      </c>
      <c r="C2" s="9" t="s">
        <v>7</v>
      </c>
      <c r="D2" s="10"/>
      <c r="E2" s="11" t="s">
        <v>8</v>
      </c>
      <c r="F2" s="12" t="s">
        <v>9</v>
      </c>
      <c r="G2" s="12" t="s">
        <v>10</v>
      </c>
    </row>
    <row r="3" spans="1:7" ht="20.100000000000001" customHeight="1">
      <c r="B3" s="13" t="s">
        <v>11</v>
      </c>
      <c r="C3" s="14">
        <v>0</v>
      </c>
      <c r="D3" s="15"/>
      <c r="E3" s="16" t="s">
        <v>3</v>
      </c>
      <c r="F3" s="17">
        <v>-0.3</v>
      </c>
      <c r="G3" s="17">
        <v>0.5</v>
      </c>
    </row>
    <row r="4" spans="1:7" ht="20.100000000000001" customHeight="1">
      <c r="B4" s="13" t="s">
        <v>12</v>
      </c>
      <c r="C4" s="14">
        <v>0</v>
      </c>
      <c r="D4" s="15"/>
      <c r="E4" s="16" t="s">
        <v>2</v>
      </c>
      <c r="F4" s="17">
        <v>-0.15</v>
      </c>
      <c r="G4" s="17">
        <v>0.3</v>
      </c>
    </row>
    <row r="5" spans="1:7" ht="20.100000000000001" customHeight="1">
      <c r="B5" s="13" t="s">
        <v>13</v>
      </c>
      <c r="C5" s="14">
        <v>0</v>
      </c>
      <c r="D5" s="15"/>
      <c r="E5" s="16" t="s">
        <v>1</v>
      </c>
      <c r="F5" s="17">
        <v>-0.05</v>
      </c>
      <c r="G5" s="17">
        <v>0.15</v>
      </c>
    </row>
    <row r="6" spans="1:7" ht="20.100000000000001" customHeight="1">
      <c r="B6" s="16" t="s">
        <v>14</v>
      </c>
      <c r="C6" s="14">
        <v>0</v>
      </c>
      <c r="D6" s="15"/>
      <c r="E6" s="16" t="s">
        <v>0</v>
      </c>
      <c r="F6" s="17">
        <v>0</v>
      </c>
      <c r="G6" s="17">
        <v>0</v>
      </c>
    </row>
    <row r="7" spans="1:7" ht="20.100000000000001" customHeight="1">
      <c r="B7" s="16" t="s">
        <v>15</v>
      </c>
      <c r="C7" s="14">
        <v>0</v>
      </c>
      <c r="D7" s="15"/>
      <c r="E7" s="13"/>
      <c r="F7" s="18"/>
      <c r="G7" s="18"/>
    </row>
    <row r="8" spans="1:7" ht="20.100000000000001" customHeight="1">
      <c r="B8" s="16" t="s">
        <v>16</v>
      </c>
      <c r="C8" s="14">
        <v>0</v>
      </c>
      <c r="D8" s="15"/>
      <c r="E8" s="13"/>
      <c r="F8" s="18"/>
      <c r="G8" s="18"/>
    </row>
    <row r="9" spans="1:7" ht="20.100000000000001" customHeight="1">
      <c r="B9" s="16" t="s">
        <v>17</v>
      </c>
      <c r="C9" s="14">
        <v>0</v>
      </c>
      <c r="D9" s="15"/>
      <c r="E9" s="13"/>
      <c r="F9" s="18"/>
      <c r="G9" s="18"/>
    </row>
    <row r="10" spans="1:7" ht="20.100000000000001" customHeight="1">
      <c r="B10" s="19"/>
      <c r="C10" s="20">
        <v>0</v>
      </c>
      <c r="D10" s="15"/>
      <c r="E10" s="13"/>
      <c r="F10" s="18"/>
      <c r="G10" s="18"/>
    </row>
    <row r="11" spans="1:7" ht="20.100000000000001" customHeight="1">
      <c r="B11" s="21"/>
      <c r="C11" s="20">
        <v>0</v>
      </c>
      <c r="E11" s="22"/>
      <c r="F11" s="23"/>
      <c r="G11" s="23"/>
    </row>
    <row r="12" spans="1:7" ht="20.100000000000001" customHeight="1">
      <c r="B12" s="21"/>
      <c r="C12" s="20">
        <v>0</v>
      </c>
      <c r="E12" s="22"/>
      <c r="F12" s="23"/>
      <c r="G12" s="23"/>
    </row>
    <row r="13" spans="1:7" ht="20.100000000000001" customHeight="1">
      <c r="B13" s="21"/>
      <c r="C13" s="20">
        <v>0</v>
      </c>
      <c r="E13" s="22"/>
      <c r="F13" s="23"/>
      <c r="G13" s="23"/>
    </row>
    <row r="14" spans="1:7" ht="20.100000000000001" customHeight="1">
      <c r="B14" s="21"/>
      <c r="C14" s="20">
        <v>0</v>
      </c>
      <c r="E14" s="22"/>
      <c r="F14" s="23"/>
      <c r="G14" s="23"/>
    </row>
    <row r="15" spans="1:7" ht="20.100000000000001" customHeight="1">
      <c r="B15" s="21"/>
      <c r="C15" s="20">
        <v>0</v>
      </c>
      <c r="E15" s="22"/>
      <c r="F15" s="23"/>
      <c r="G15" s="23"/>
    </row>
    <row r="16" spans="1:7" ht="20.100000000000001" customHeight="1">
      <c r="B16" s="21"/>
      <c r="C16" s="20">
        <v>0</v>
      </c>
      <c r="E16" s="22"/>
      <c r="F16" s="23"/>
      <c r="G16" s="23"/>
    </row>
  </sheetData>
  <phoneticPr fontId="16" type="noConversion"/>
  <pageMargins left="0.3" right="0.3" top="0.3" bottom="0.3" header="0" footer="0"/>
  <pageSetup fitToHeight="0" orientation="landscape" horizont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1" customWidth="1"/>
    <col min="2" max="2" width="96" style="1" customWidth="1"/>
    <col min="3" max="16384" width="10.875" style="1"/>
  </cols>
  <sheetData>
    <row r="1" spans="2:2" ht="20.100000000000001" customHeight="1"/>
    <row r="2" spans="2:2" ht="105" customHeight="1">
      <c r="B2" s="2" t="s">
        <v>4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ソフトウェア開発 プロジェクト見積もり</vt:lpstr>
      <vt:lpstr>データ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2023-10-24T16:08:56Z</dcterms:modified>
</cp:coreProperties>
</file>