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プロジェクト Mgmt クリティカル パス" sheetId="1" state="visible" r:id="rId1"/>
    <sheet xmlns:r="http://schemas.openxmlformats.org/officeDocument/2006/relationships" name="ブランク - Proj Mgmt クリティカルパス" sheetId="2" state="visible" r:id="rId2"/>
    <sheet xmlns:r="http://schemas.openxmlformats.org/officeDocument/2006/relationships" name="休日 - カスタマイズ" sheetId="3" state="visible" r:id="rId3"/>
    <sheet xmlns:r="http://schemas.openxmlformats.org/officeDocument/2006/relationships" name="- 免責事項 -" sheetId="4" state="visible" r:id="rId4"/>
  </sheets>
  <externalReferences>
    <externalReference xmlns:r="http://schemas.openxmlformats.org/officeDocument/2006/relationships" r:id="rId5"/>
  </externalReferences>
  <definedNames>
    <definedName name="holidays">OFFSET('休日 - カスタマイズ'!$B$2,1,0,COUNTA('休日 - カスタマイズ'!$B$3:$B$4981),1)</definedName>
    <definedName name="Type">'[1]Maintenance Work Order'!#REF!</definedName>
    <definedName name="valuevx">42.314159</definedName>
    <definedName name="vertex42_copyright" hidden="1">"© 2010-2017 Vertex42 LLC"</definedName>
    <definedName name="vertex42_id" hidden="1">"クリティカル パスメソッド.xlsx"</definedName>
    <definedName name="vertex42_title" hidden="1">"クリティカル パス メソッド スプレッドシート"</definedName>
    <definedName name="_xlnm.Print_Area" localSheetId="0">'プロジェクト Mgmt クリティカル パス'!$B$2:$T$38</definedName>
    <definedName name="_xlnm.Print_Area" localSheetId="1">'ブランク - Proj Mgmt クリティカルパス'!$B$1:$T$36</definedName>
  </definedNames>
  <calcPr calcId="191029" fullCalcOnLoad="1"/>
</workbook>
</file>

<file path=xl/styles.xml><?xml version="1.0" encoding="utf-8"?>
<styleSheet xmlns="http://schemas.openxmlformats.org/spreadsheetml/2006/main">
  <numFmts count="3">
    <numFmt numFmtId="164" formatCode="mm/dd/yy"/>
    <numFmt numFmtId="165" formatCode="mm/dd"/>
    <numFmt numFmtId="166" formatCode="YYYY-MM-DD"/>
  </numFmts>
  <fonts count="42">
    <font>
      <name val="Arial"/>
      <sz val="10"/>
    </font>
    <font>
      <name val="Arial"/>
      <family val="2"/>
      <sz val="10"/>
    </font>
    <font>
      <name val="Arial"/>
      <family val="2"/>
      <sz val="8"/>
    </font>
    <font>
      <name val="Calibri"/>
      <family val="2"/>
      <color indexed="8"/>
      <sz val="11"/>
    </font>
    <font>
      <name val="Calibri"/>
      <family val="2"/>
      <color indexed="9"/>
      <sz val="11"/>
    </font>
    <font>
      <name val="Calibri"/>
      <family val="2"/>
      <color indexed="36"/>
      <sz val="11"/>
    </font>
    <font>
      <name val="Calibri"/>
      <family val="2"/>
      <b val="1"/>
      <color indexed="50"/>
      <sz val="11"/>
    </font>
    <font>
      <name val="Calibri"/>
      <family val="2"/>
      <b val="1"/>
      <color indexed="9"/>
      <sz val="11"/>
    </font>
    <font>
      <name val="Calibri"/>
      <family val="2"/>
      <i val="1"/>
      <color indexed="23"/>
      <sz val="11"/>
    </font>
    <font>
      <name val="Calibri"/>
      <family val="2"/>
      <color indexed="17"/>
      <sz val="11"/>
    </font>
    <font>
      <name val="Calibri"/>
      <family val="2"/>
      <b val="1"/>
      <color indexed="18"/>
      <sz val="15"/>
    </font>
    <font>
      <name val="Calibri"/>
      <family val="2"/>
      <b val="1"/>
      <color indexed="18"/>
      <sz val="13"/>
    </font>
    <font>
      <name val="Calibri"/>
      <family val="2"/>
      <b val="1"/>
      <color indexed="18"/>
      <sz val="11"/>
    </font>
    <font>
      <name val="Calibri"/>
      <family val="2"/>
      <color indexed="53"/>
      <sz val="11"/>
    </font>
    <font>
      <name val="Calibri"/>
      <family val="2"/>
      <color indexed="50"/>
      <sz val="11"/>
    </font>
    <font>
      <name val="Calibri"/>
      <family val="2"/>
      <color indexed="59"/>
      <sz val="11"/>
    </font>
    <font>
      <name val="Calibri"/>
      <family val="2"/>
      <b val="1"/>
      <color indexed="63"/>
      <sz val="11"/>
    </font>
    <font>
      <name val="Cambria"/>
      <family val="2"/>
      <b val="1"/>
      <color indexed="18"/>
      <sz val="18"/>
    </font>
    <font>
      <name val="Calibri"/>
      <family val="2"/>
      <b val="1"/>
      <color indexed="8"/>
      <sz val="11"/>
    </font>
    <font>
      <name val="Calibri"/>
      <family val="2"/>
      <color indexed="10"/>
      <sz val="11"/>
    </font>
    <font>
      <name val="Arial"/>
      <family val="2"/>
      <color indexed="10"/>
      <sz val="12"/>
    </font>
    <font>
      <name val="Century Gothic"/>
      <family val="1"/>
      <sz val="10"/>
    </font>
    <font>
      <name val="Century Gothic"/>
      <family val="1"/>
      <b val="1"/>
      <sz val="10"/>
    </font>
    <font>
      <name val="Century Gothic"/>
      <family val="1"/>
      <sz val="8"/>
    </font>
    <font>
      <name val="Century Gothic"/>
      <family val="1"/>
      <i val="1"/>
      <sz val="10"/>
    </font>
    <font>
      <name val="Century Gothic"/>
      <family val="1"/>
      <sz val="9"/>
    </font>
    <font>
      <name val="Century Gothic"/>
      <family val="1"/>
      <sz val="11"/>
    </font>
    <font>
      <name val="Century Gothic"/>
      <family val="1"/>
      <sz val="20"/>
    </font>
    <font>
      <name val="Century Gothic"/>
      <family val="1"/>
      <b val="1"/>
      <color theme="1"/>
      <sz val="10"/>
    </font>
    <font>
      <name val="Arial"/>
      <family val="2"/>
      <color theme="1"/>
      <sz val="22"/>
    </font>
    <font>
      <name val="Century Gothic"/>
      <family val="1"/>
      <b val="1"/>
      <color theme="3"/>
      <sz val="22"/>
    </font>
    <font>
      <name val="Arial"/>
      <family val="2"/>
      <color theme="1"/>
      <sz val="12"/>
    </font>
    <font>
      <name val="Calibri"/>
      <family val="2"/>
      <color theme="1"/>
      <sz val="11"/>
      <scheme val="minor"/>
    </font>
    <font>
      <name val="Arial"/>
      <family val="2"/>
      <color theme="10"/>
      <sz val="10"/>
      <u val="single"/>
    </font>
    <font>
      <name val="Century Gothic"/>
      <family val="2"/>
      <b val="1"/>
      <color theme="0"/>
      <sz val="22"/>
    </font>
    <font>
      <name val="Century Gothic"/>
      <family val="1"/>
      <b val="1"/>
      <i val="1"/>
      <sz val="10"/>
    </font>
    <font>
      <name val="Century Gothic"/>
      <family val="1"/>
      <b val="1"/>
      <color theme="1" tint="0.3499862666707358"/>
      <sz val="20"/>
    </font>
    <font>
      <name val="Century Gothic"/>
      <family val="1"/>
      <color theme="1"/>
      <sz val="10"/>
    </font>
    <font>
      <name val="Century Gothic"/>
      <family val="1"/>
      <color theme="1"/>
      <sz val="11"/>
    </font>
    <font>
      <name val="Century Gothic"/>
      <family val="1"/>
      <color rgb="FF000000"/>
      <sz val="10"/>
    </font>
    <font>
      <name val="Calibri"/>
      <family val="2"/>
      <color theme="10"/>
      <sz val="12"/>
      <scheme val="minor"/>
    </font>
    <font>
      <color rgb="00FFFFFF"/>
      <sz val="22"/>
    </font>
  </fonts>
  <fills count="31">
    <fill>
      <patternFill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7" tint="0.3999755851924192"/>
        <bgColor indexed="64"/>
      </patternFill>
    </fill>
    <fill>
      <patternFill patternType="solid">
        <fgColor rgb="FFB9FAF6"/>
        <bgColor indexed="64"/>
      </patternFill>
    </fill>
    <fill>
      <patternFill patternType="solid">
        <fgColor rgb="FFB6DDDD"/>
        <bgColor indexed="64"/>
      </patternFill>
    </fill>
    <fill>
      <patternFill patternType="solid">
        <fgColor rgb="0000bd32"/>
        <bgColor rgb="0000bd32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5">
    <xf numFmtId="0" fontId="0" fillId="0" borderId="0"/>
    <xf numFmtId="0" fontId="3" fillId="2" borderId="0"/>
    <xf numFmtId="0" fontId="3" fillId="3" borderId="0"/>
    <xf numFmtId="0" fontId="3" fillId="3" borderId="0"/>
    <xf numFmtId="0" fontId="3" fillId="2" borderId="0"/>
    <xf numFmtId="0" fontId="3" fillId="4" borderId="0"/>
    <xf numFmtId="0" fontId="3" fillId="5" borderId="0"/>
    <xf numFmtId="0" fontId="3" fillId="6" borderId="0"/>
    <xf numFmtId="0" fontId="3" fillId="7" borderId="0"/>
    <xf numFmtId="0" fontId="3" fillId="7" borderId="0"/>
    <xf numFmtId="0" fontId="3" fillId="6" borderId="0"/>
    <xf numFmtId="0" fontId="3" fillId="4" borderId="0"/>
    <xf numFmtId="0" fontId="3" fillId="5" borderId="0"/>
    <xf numFmtId="0" fontId="4" fillId="8" borderId="0"/>
    <xf numFmtId="0" fontId="4" fillId="9" borderId="0"/>
    <xf numFmtId="0" fontId="4" fillId="9" borderId="0"/>
    <xf numFmtId="0" fontId="4" fillId="8" borderId="0"/>
    <xf numFmtId="0" fontId="4" fillId="10" borderId="0"/>
    <xf numFmtId="0" fontId="4" fillId="11" borderId="0"/>
    <xf numFmtId="0" fontId="4" fillId="10" borderId="0"/>
    <xf numFmtId="0" fontId="4" fillId="12" borderId="0"/>
    <xf numFmtId="0" fontId="4" fillId="9" borderId="0"/>
    <xf numFmtId="0" fontId="4" fillId="13" borderId="0"/>
    <xf numFmtId="0" fontId="4" fillId="14" borderId="0"/>
    <xf numFmtId="0" fontId="4" fillId="15" borderId="0"/>
    <xf numFmtId="0" fontId="5" fillId="16" borderId="0"/>
    <xf numFmtId="0" fontId="6" fillId="17" borderId="1"/>
    <xf numFmtId="0" fontId="7" fillId="18" borderId="2"/>
    <xf numFmtId="0" fontId="8" fillId="0" borderId="0"/>
    <xf numFmtId="0" fontId="9" fillId="19" borderId="0"/>
    <xf numFmtId="0" fontId="10" fillId="0" borderId="3"/>
    <xf numFmtId="0" fontId="11" fillId="0" borderId="4"/>
    <xf numFmtId="0" fontId="12" fillId="0" borderId="5"/>
    <xf numFmtId="0" fontId="12" fillId="0" borderId="0"/>
    <xf numFmtId="0" fontId="13" fillId="11" borderId="1"/>
    <xf numFmtId="0" fontId="14" fillId="0" borderId="6"/>
    <xf numFmtId="0" fontId="15" fillId="5" borderId="0"/>
    <xf numFmtId="0" fontId="1" fillId="5" borderId="7"/>
    <xf numFmtId="0" fontId="16" fillId="17" borderId="8"/>
    <xf numFmtId="0" fontId="17" fillId="0" borderId="0"/>
    <xf numFmtId="0" fontId="18" fillId="0" borderId="9"/>
    <xf numFmtId="0" fontId="19" fillId="0" borderId="0"/>
    <xf numFmtId="0" fontId="32" fillId="0" borderId="0"/>
    <xf numFmtId="0" fontId="33" fillId="0" borderId="0"/>
    <xf numFmtId="0" fontId="40" fillId="0" borderId="0"/>
  </cellStyleXfs>
  <cellXfs count="84">
    <xf numFmtId="0" fontId="0" fillId="0" borderId="0" pivotButton="0" quotePrefix="0" xfId="0"/>
    <xf numFmtId="0" fontId="1" fillId="0" borderId="0" pivotButton="0" quotePrefix="0" xfId="0"/>
    <xf numFmtId="0" fontId="20" fillId="0" borderId="0" applyAlignment="1" pivotButton="0" quotePrefix="0" xfId="0">
      <alignment horizontal="left"/>
    </xf>
    <xf numFmtId="0" fontId="0" fillId="0" borderId="0" applyAlignment="1" pivotButton="0" quotePrefix="0" xfId="0">
      <alignment vertical="center"/>
    </xf>
    <xf numFmtId="0" fontId="21" fillId="0" borderId="0" applyAlignment="1" pivotButton="0" quotePrefix="0" xfId="0">
      <alignment vertical="center"/>
    </xf>
    <xf numFmtId="0" fontId="21" fillId="20" borderId="10" applyAlignment="1" pivotButton="0" quotePrefix="0" xfId="0">
      <alignment horizontal="center" vertical="center"/>
    </xf>
    <xf numFmtId="0" fontId="21" fillId="0" borderId="10" applyAlignment="1" pivotButton="0" quotePrefix="0" xfId="0">
      <alignment horizontal="left" vertical="center" indent="1"/>
    </xf>
    <xf numFmtId="164" fontId="21" fillId="0" borderId="10" applyAlignment="1" pivotButton="0" quotePrefix="0" xfId="0">
      <alignment horizontal="left" vertical="center" indent="1"/>
    </xf>
    <xf numFmtId="0" fontId="21" fillId="20" borderId="10" applyAlignment="1" pivotButton="0" quotePrefix="0" xfId="0">
      <alignment horizontal="left" vertical="center" indent="1"/>
    </xf>
    <xf numFmtId="0" fontId="0" fillId="0" borderId="0" applyAlignment="1" pivotButton="0" quotePrefix="0" xfId="0">
      <alignment horizontal="center" vertical="center" wrapText="1"/>
    </xf>
    <xf numFmtId="0" fontId="21" fillId="0" borderId="0" pivotButton="0" quotePrefix="0" xfId="0"/>
    <xf numFmtId="0" fontId="22" fillId="0" borderId="0" pivotButton="0" quotePrefix="0" xfId="0"/>
    <xf numFmtId="0" fontId="21" fillId="0" borderId="0" applyAlignment="1" pivotButton="0" quotePrefix="0" xfId="0">
      <alignment horizontal="center" vertical="center" wrapText="1"/>
    </xf>
    <xf numFmtId="0" fontId="21" fillId="0" borderId="0" applyAlignment="1" pivotButton="0" quotePrefix="0" xfId="0">
      <alignment horizontal="center" vertical="center"/>
    </xf>
    <xf numFmtId="0" fontId="27" fillId="0" borderId="0" pivotButton="0" quotePrefix="0" xfId="0"/>
    <xf numFmtId="0" fontId="1" fillId="0" borderId="0" applyAlignment="1" pivotButton="0" quotePrefix="0" xfId="0">
      <alignment vertical="center"/>
    </xf>
    <xf numFmtId="0" fontId="21" fillId="20" borderId="10" applyAlignment="1" pivotButton="0" quotePrefix="0" xfId="0">
      <alignment horizontal="center" vertical="center"/>
    </xf>
    <xf numFmtId="0" fontId="0" fillId="0" borderId="0" applyAlignment="1" pivotButton="0" quotePrefix="0" xfId="0">
      <alignment horizontal="center" vertical="center"/>
    </xf>
    <xf numFmtId="0" fontId="23" fillId="0" borderId="0" applyAlignment="1" pivotButton="0" quotePrefix="0" xfId="0">
      <alignment horizontal="center" vertical="center"/>
    </xf>
    <xf numFmtId="0" fontId="2" fillId="0" borderId="0" applyAlignment="1" pivotButton="0" quotePrefix="0" xfId="0">
      <alignment horizontal="center" vertical="center"/>
    </xf>
    <xf numFmtId="0" fontId="21" fillId="22" borderId="10" applyAlignment="1" pivotButton="0" quotePrefix="0" xfId="0">
      <alignment horizontal="center" vertical="center"/>
    </xf>
    <xf numFmtId="0" fontId="21" fillId="22" borderId="10" applyAlignment="1" pivotButton="0" quotePrefix="1" xfId="0">
      <alignment horizontal="center" vertical="center"/>
    </xf>
    <xf numFmtId="0" fontId="21" fillId="0" borderId="10" applyAlignment="1" pivotButton="0" quotePrefix="0" xfId="0">
      <alignment horizontal="center" vertical="center"/>
    </xf>
    <xf numFmtId="0" fontId="23" fillId="21" borderId="10" applyAlignment="1" pivotButton="0" quotePrefix="0" xfId="0">
      <alignment horizontal="center" vertical="center"/>
    </xf>
    <xf numFmtId="2" fontId="23" fillId="21" borderId="10" applyAlignment="1" pivotButton="0" quotePrefix="0" xfId="0">
      <alignment horizontal="center" vertical="center"/>
    </xf>
    <xf numFmtId="0" fontId="21" fillId="21" borderId="10" applyAlignment="1" pivotButton="0" quotePrefix="0" xfId="0">
      <alignment horizontal="center" vertical="center"/>
    </xf>
    <xf numFmtId="0" fontId="21" fillId="0" borderId="7" applyAlignment="1" pivotButton="0" quotePrefix="0" xfId="0">
      <alignment horizontal="center" vertical="center"/>
    </xf>
    <xf numFmtId="0" fontId="21" fillId="0" borderId="11" applyAlignment="1" pivotButton="0" quotePrefix="0" xfId="0">
      <alignment horizontal="center" vertical="center"/>
    </xf>
    <xf numFmtId="2" fontId="21" fillId="21" borderId="10" applyAlignment="1" pivotButton="0" quotePrefix="0" xfId="0">
      <alignment horizontal="center" vertical="center"/>
    </xf>
    <xf numFmtId="2" fontId="24" fillId="21" borderId="10" applyAlignment="1" pivotButton="0" quotePrefix="0" xfId="0">
      <alignment horizontal="center" vertical="center"/>
    </xf>
    <xf numFmtId="0" fontId="21" fillId="0" borderId="15" applyAlignment="1" pivotButton="0" quotePrefix="0" xfId="0">
      <alignment horizontal="center" vertical="center"/>
    </xf>
    <xf numFmtId="2" fontId="21" fillId="21" borderId="13" applyAlignment="1" pivotButton="0" quotePrefix="0" xfId="0">
      <alignment horizontal="center" vertical="center"/>
    </xf>
    <xf numFmtId="0" fontId="28" fillId="22" borderId="10" applyAlignment="1" pivotButton="0" quotePrefix="0" xfId="0">
      <alignment horizontal="center" vertical="center"/>
    </xf>
    <xf numFmtId="0" fontId="28" fillId="22" borderId="10" applyAlignment="1" pivotButton="0" quotePrefix="0" xfId="0">
      <alignment horizontal="center" vertical="center" wrapText="1"/>
    </xf>
    <xf numFmtId="0" fontId="21" fillId="0" borderId="16" applyAlignment="1" pivotButton="0" quotePrefix="0" xfId="0">
      <alignment horizontal="center" vertical="center"/>
    </xf>
    <xf numFmtId="0" fontId="29" fillId="0" borderId="0" applyAlignment="1" pivotButton="0" quotePrefix="0" xfId="0">
      <alignment vertical="center"/>
    </xf>
    <xf numFmtId="0" fontId="30" fillId="23" borderId="0" applyAlignment="1" pivotButton="0" quotePrefix="0" xfId="0">
      <alignment vertical="center"/>
    </xf>
    <xf numFmtId="0" fontId="29" fillId="23" borderId="0" applyAlignment="1" pivotButton="0" quotePrefix="0" xfId="0">
      <alignment vertical="center"/>
    </xf>
    <xf numFmtId="0" fontId="31" fillId="0" borderId="0" pivotButton="0" quotePrefix="0" xfId="0"/>
    <xf numFmtId="0" fontId="32" fillId="0" borderId="0" pivotButton="0" quotePrefix="0" xfId="42"/>
    <xf numFmtId="0" fontId="31" fillId="0" borderId="17" applyAlignment="1" pivotButton="0" quotePrefix="0" xfId="42">
      <alignment horizontal="left" vertical="center" wrapText="1" indent="2"/>
    </xf>
    <xf numFmtId="0" fontId="21" fillId="0" borderId="0" applyAlignment="1" pivotButton="0" quotePrefix="0" xfId="0">
      <alignment horizontal="right" wrapText="1" indent="1"/>
    </xf>
    <xf numFmtId="0" fontId="21" fillId="0" borderId="0" applyAlignment="1" pivotButton="0" quotePrefix="0" xfId="0">
      <alignment horizontal="right" vertical="center" wrapText="1" indent="1"/>
    </xf>
    <xf numFmtId="0" fontId="21" fillId="0" borderId="0" applyAlignment="1" pivotButton="0" quotePrefix="0" xfId="0">
      <alignment horizontal="left" vertical="center"/>
    </xf>
    <xf numFmtId="165" fontId="26" fillId="0" borderId="7" applyAlignment="1" pivotButton="0" quotePrefix="0" xfId="0">
      <alignment horizontal="center" vertical="center"/>
    </xf>
    <xf numFmtId="0" fontId="22" fillId="21" borderId="10" applyAlignment="1" pivotButton="0" quotePrefix="0" xfId="0">
      <alignment horizontal="center" vertical="center" wrapText="1"/>
    </xf>
    <xf numFmtId="0" fontId="22" fillId="21" borderId="14" applyAlignment="1" pivotButton="0" quotePrefix="0" xfId="0">
      <alignment horizontal="center" vertical="center" wrapText="1"/>
    </xf>
    <xf numFmtId="0" fontId="22" fillId="21" borderId="12" applyAlignment="1" pivotButton="0" quotePrefix="0" xfId="0">
      <alignment horizontal="center" vertical="center" wrapText="1"/>
    </xf>
    <xf numFmtId="0" fontId="21" fillId="0" borderId="13" applyAlignment="1" pivotButton="0" quotePrefix="0" xfId="0">
      <alignment horizontal="center" vertical="center"/>
    </xf>
    <xf numFmtId="0" fontId="21" fillId="0" borderId="18" applyAlignment="1" pivotButton="0" quotePrefix="0" xfId="0">
      <alignment horizontal="center" vertical="center"/>
    </xf>
    <xf numFmtId="0" fontId="21" fillId="21" borderId="10" applyAlignment="1" pivotButton="0" quotePrefix="0" xfId="0">
      <alignment horizontal="center" vertical="center"/>
    </xf>
    <xf numFmtId="0" fontId="21" fillId="25" borderId="10" applyAlignment="1" pivotButton="0" quotePrefix="0" xfId="0">
      <alignment horizontal="right" wrapText="1" indent="1"/>
    </xf>
    <xf numFmtId="165" fontId="26" fillId="21" borderId="10" applyAlignment="1" pivotButton="0" quotePrefix="0" xfId="0">
      <alignment horizontal="center" vertical="center"/>
    </xf>
    <xf numFmtId="2" fontId="26" fillId="21" borderId="10" applyAlignment="1" pivotButton="0" quotePrefix="0" xfId="0">
      <alignment horizontal="center" vertical="center"/>
    </xf>
    <xf numFmtId="0" fontId="28" fillId="22" borderId="10" applyAlignment="1" pivotButton="0" quotePrefix="0" xfId="0">
      <alignment horizontal="center" vertical="center" wrapText="1"/>
    </xf>
    <xf numFmtId="0" fontId="0" fillId="0" borderId="0" applyAlignment="1" pivotButton="0" quotePrefix="0" xfId="0">
      <alignment horizontal="left" vertical="center" indent="1"/>
    </xf>
    <xf numFmtId="0" fontId="36" fillId="23" borderId="0" applyAlignment="1" pivotButton="0" quotePrefix="0" xfId="0">
      <alignment vertical="center"/>
    </xf>
    <xf numFmtId="0" fontId="28" fillId="22" borderId="10" applyAlignment="1" pivotButton="0" quotePrefix="0" xfId="0">
      <alignment horizontal="left" vertical="center" wrapText="1" indent="1"/>
    </xf>
    <xf numFmtId="0" fontId="37" fillId="23" borderId="10" applyAlignment="1" pivotButton="0" quotePrefix="0" xfId="0">
      <alignment horizontal="left" vertical="center" wrapText="1" indent="1"/>
    </xf>
    <xf numFmtId="0" fontId="37" fillId="0" borderId="10" applyAlignment="1" pivotButton="0" quotePrefix="0" xfId="0">
      <alignment horizontal="left" vertical="center" wrapText="1" indent="1"/>
    </xf>
    <xf numFmtId="0" fontId="38" fillId="0" borderId="10" applyAlignment="1" pivotButton="0" quotePrefix="0" xfId="0">
      <alignment horizontal="left" vertical="center" wrapText="1" indent="2"/>
    </xf>
    <xf numFmtId="0" fontId="38" fillId="0" borderId="10" applyAlignment="1" pivotButton="0" quotePrefix="0" xfId="0">
      <alignment horizontal="left" vertical="center" wrapText="1" indent="3"/>
    </xf>
    <xf numFmtId="0" fontId="28" fillId="0" borderId="0" applyAlignment="1" pivotButton="0" quotePrefix="0" xfId="0">
      <alignment vertical="center" wrapText="1"/>
    </xf>
    <xf numFmtId="0" fontId="21" fillId="0" borderId="0" applyAlignment="1" pivotButton="0" quotePrefix="0" xfId="0">
      <alignment horizontal="left" vertical="center" wrapText="1"/>
    </xf>
    <xf numFmtId="0" fontId="38" fillId="0" borderId="10" applyAlignment="1" pivotButton="0" quotePrefix="0" xfId="0">
      <alignment horizontal="left" vertical="center" wrapText="1" indent="1"/>
    </xf>
    <xf numFmtId="0" fontId="28" fillId="22" borderId="19" applyAlignment="1" pivotButton="0" quotePrefix="0" xfId="0">
      <alignment horizontal="center" vertical="center" wrapText="1"/>
    </xf>
    <xf numFmtId="0" fontId="39" fillId="23" borderId="10" applyAlignment="1" pivotButton="0" quotePrefix="0" xfId="0">
      <alignment horizontal="left" vertical="center" wrapText="1" indent="1" readingOrder="1"/>
    </xf>
    <xf numFmtId="0" fontId="37" fillId="26" borderId="10" applyAlignment="1" pivotButton="0" quotePrefix="0" xfId="0">
      <alignment horizontal="left" vertical="center" wrapText="1" indent="1"/>
    </xf>
    <xf numFmtId="0" fontId="37" fillId="27" borderId="10" applyAlignment="1" pivotButton="0" quotePrefix="0" xfId="0">
      <alignment horizontal="left" vertical="center" wrapText="1" indent="1"/>
    </xf>
    <xf numFmtId="0" fontId="37" fillId="28" borderId="10" applyAlignment="1" pivotButton="0" quotePrefix="0" xfId="0">
      <alignment horizontal="left" vertical="center" wrapText="1" indent="1"/>
    </xf>
    <xf numFmtId="0" fontId="37" fillId="29" borderId="10" applyAlignment="1" pivotButton="0" quotePrefix="0" xfId="0">
      <alignment horizontal="left" vertical="center" wrapText="1" indent="1"/>
    </xf>
    <xf numFmtId="0" fontId="37" fillId="0" borderId="10" applyAlignment="1" pivotButton="0" quotePrefix="0" xfId="0">
      <alignment horizontal="left" vertical="center" wrapText="1" indent="1"/>
    </xf>
    <xf numFmtId="0" fontId="22" fillId="0" borderId="0" applyAlignment="1" pivotButton="0" quotePrefix="0" xfId="0">
      <alignment horizontal="right" vertical="center" wrapText="1" indent="1"/>
    </xf>
    <xf numFmtId="0" fontId="28" fillId="22" borderId="10" applyAlignment="1" pivotButton="0" quotePrefix="0" xfId="0">
      <alignment horizontal="left" vertical="center" indent="1"/>
    </xf>
    <xf numFmtId="0" fontId="22" fillId="21" borderId="10" applyAlignment="1" pivotButton="0" quotePrefix="0" xfId="0">
      <alignment horizontal="center" vertical="center"/>
    </xf>
    <xf numFmtId="0" fontId="34" fillId="24" borderId="0" applyAlignment="1" pivotButton="0" quotePrefix="0" xfId="43">
      <alignment horizontal="center" vertical="center"/>
    </xf>
    <xf numFmtId="0" fontId="37" fillId="22" borderId="10" applyAlignment="1" pivotButton="0" quotePrefix="0" xfId="0">
      <alignment horizontal="center" vertical="center" wrapText="1"/>
    </xf>
    <xf numFmtId="0" fontId="22" fillId="22" borderId="10" applyAlignment="1" pivotButton="0" quotePrefix="0" xfId="0">
      <alignment horizontal="center" vertical="center"/>
    </xf>
    <xf numFmtId="0" fontId="21" fillId="0" borderId="0" applyAlignment="1" pivotButton="0" quotePrefix="0" xfId="0">
      <alignment horizontal="left" vertical="center" wrapText="1"/>
    </xf>
    <xf numFmtId="166" fontId="26" fillId="0" borderId="7" applyAlignment="1" pivotButton="0" quotePrefix="0" xfId="0">
      <alignment horizontal="center" vertical="center"/>
    </xf>
    <xf numFmtId="0" fontId="0" fillId="0" borderId="21" pivotButton="0" quotePrefix="0" xfId="0"/>
    <xf numFmtId="0" fontId="0" fillId="0" borderId="22" pivotButton="0" quotePrefix="0" xfId="0"/>
    <xf numFmtId="0" fontId="41" fillId="30" borderId="0" applyAlignment="1" pivotButton="0" quotePrefix="0" xfId="44">
      <alignment horizontal="center" vertical="center"/>
    </xf>
    <xf numFmtId="166" fontId="21" fillId="0" borderId="10" applyAlignment="1" pivotButton="0" quotePrefix="0" xfId="0">
      <alignment horizontal="left" vertical="center" indent="1"/>
    </xf>
  </cellXfs>
  <cellStyles count="45">
    <cellStyle name="Обычный" xfId="0" builtinId="0"/>
    <cellStyle name="20% — акцент1" xfId="1" builtinId="30"/>
    <cellStyle name="20% — акцент2" xfId="2" builtinId="34"/>
    <cellStyle name="20% — акцент3" xfId="3" builtinId="38"/>
    <cellStyle name="20% — акцент4" xfId="4" builtinId="42"/>
    <cellStyle name="20% — акцент5" xfId="5" builtinId="46"/>
    <cellStyle name="20% — акцент6" xfId="6" builtinId="50"/>
    <cellStyle name="40% — акцент1" xfId="7" builtinId="31"/>
    <cellStyle name="40% — акцент2" xfId="8" builtinId="35"/>
    <cellStyle name="40% — акцент3" xfId="9" builtinId="39"/>
    <cellStyle name="40% — акцент4" xfId="10" builtinId="43"/>
    <cellStyle name="40% — акцент5" xfId="11" builtinId="47"/>
    <cellStyle name="40% — акцент6" xfId="12" builtinId="51"/>
    <cellStyle name="60% — акцент1" xfId="13" builtinId="32"/>
    <cellStyle name="60% — акцент2" xfId="14" builtinId="36"/>
    <cellStyle name="60% — акцент3" xfId="15" builtinId="40"/>
    <cellStyle name="60% — акцент4" xfId="16" builtinId="44"/>
    <cellStyle name="60% — акцент5" xfId="17" builtinId="48"/>
    <cellStyle name="60% —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Плохой" xfId="25" builtinId="27"/>
    <cellStyle name="Вычисление" xfId="26" builtinId="22"/>
    <cellStyle name="Контрольная ячейка" xfId="27" builtinId="23"/>
    <cellStyle name="Пояснение" xfId="28" builtinId="53"/>
    <cellStyle name="Хороший" xfId="29" builtinId="26"/>
    <cellStyle name="Заголовок 1" xfId="30" builtinId="16"/>
    <cellStyle name="Заголовок 2" xfId="31" builtinId="17"/>
    <cellStyle name="Заголовок 3" xfId="32" builtinId="18"/>
    <cellStyle name="Заголовок 4" xfId="33" builtinId="19"/>
    <cellStyle name="Ввод " xfId="34" builtinId="20"/>
    <cellStyle name="Связанная ячейка" xfId="35" builtinId="24"/>
    <cellStyle name="Нейтральный" xfId="36" builtinId="28"/>
    <cellStyle name="Примечание" xfId="37" builtinId="10"/>
    <cellStyle name="Вывод" xfId="38" builtinId="21"/>
    <cellStyle name="Название" xfId="39" builtinId="15"/>
    <cellStyle name="Итог" xfId="40" builtinId="25"/>
    <cellStyle name="Текст предупреждения" xfId="41" builtinId="11"/>
    <cellStyle name="Normal 2" xfId="42"/>
    <cellStyle name="Гиперссылка" xfId="43" builtinId="8"/>
    <cellStyle name="Hyperlink" xfId="44" builtinId="8" hidden="0"/>
  </cellStyles>
  <dxfs count="16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7999816888943144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rgb="FFC00000"/>
      </font>
      <fill>
        <patternFill>
          <bgColor theme="7" tint="0.5999633777886288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7999816888943144"/>
        </patternFill>
      </fill>
    </dxf>
    <dxf>
      <fill>
        <patternFill>
          <bgColor rgb="FFB9FAF6"/>
        </patternFill>
      </fill>
    </dxf>
    <dxf>
      <fill>
        <patternFill>
          <bgColor rgb="FFB6DDDD"/>
        </patternFill>
      </fill>
    </dxf>
    <dxf>
      <font>
        <color rgb="FFC00000"/>
      </font>
      <fill>
        <patternFill>
          <bgColor theme="7" tint="0.5999633777886288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externalLink" Target="/xl/externalLinks/externalLink1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charts/chart1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1562433653079797"/>
          <y val="0.0774818401937046"/>
          <w val="0.8303941529921824"/>
          <h val="0.847457627118644"/>
        </manualLayout>
      </layout>
      <barChart>
        <barDir val="bar"/>
        <grouping val="stacked"/>
        <varyColors val="0"/>
        <ser>
          <idx val="0"/>
          <order val="0"/>
          <tx>
            <strRef>
              <f>'プロジェクト Mgmt クリティカル パス'!$CC$44</f>
              <strCache>
                <ptCount val="1"/>
                <pt idx="0">
                  <v>ES</v>
                </pt>
              </strCache>
            </strRef>
          </tx>
          <spPr>
            <a:noFill xmlns:a="http://schemas.openxmlformats.org/drawingml/2006/main"/>
            <a:ln xmlns:a="http://schemas.openxmlformats.org/drawingml/2006/main" w="25400">
              <a:noFill/>
              <a:prstDash val="solid"/>
            </a:ln>
          </spPr>
          <invertIfNegative val="0"/>
          <cat>
            <strRef>
              <f>'プロジェクト Mgmt クリティカル パス'!$C$10:$C$34</f>
              <strCache>
                <ptCount val="25"/>
                <pt idx="0">
                  <v>プロジェクトの構想と開始</v>
                </pt>
                <pt idx="1">
                  <v>プロジェクト憲章</v>
                </pt>
                <pt idx="2">
                  <v>プロジェクト憲章の改訂</v>
                </pt>
                <pt idx="3">
                  <v>研究</v>
                </pt>
                <pt idx="4">
                  <v>予測</v>
                </pt>
                <pt idx="5">
                  <v>ステークホルダー</v>
                </pt>
                <pt idx="6">
                  <v>ガイドライン</v>
                </pt>
                <pt idx="7">
                  <v>プロジェクトの開始</v>
                </pt>
                <pt idx="8">
                  <v>プロジェクトの定義と計画</v>
                </pt>
                <pt idx="9">
                  <v>スコープと目標設定</v>
                </pt>
                <pt idx="10">
                  <v>予算</v>
                </pt>
                <pt idx="11">
                  <v>コミュニケーションプラン</v>
                </pt>
                <pt idx="12">
                  <v>リスク管理</v>
                </pt>
                <pt idx="13">
                  <v>プロジェクトの立ち上げと実行</v>
                </pt>
                <pt idx="14">
                  <v>ステータスとトラッキング</v>
                </pt>
                <pt idx="15">
                  <v>KPI</v>
                </pt>
                <pt idx="16">
                  <v>モニタリング</v>
                </pt>
                <pt idx="17">
                  <v>予測</v>
                </pt>
                <pt idx="18">
                  <v>プロジェクトの更新</v>
                </pt>
                <pt idx="19">
                  <v>チャートの更新</v>
                </pt>
                <pt idx="20">
                  <v>プロジェクトのパフォーマンス/モニタリング</v>
                </pt>
                <pt idx="21">
                  <v>プロジェクトの目標</v>
                </pt>
                <pt idx="22">
                  <v>品質の成果物</v>
                </pt>
                <pt idx="23">
                  <v>工数とコストの追跡</v>
                </pt>
                <pt idx="24">
                  <v>プロジェクトのパフォーマンス</v>
                </pt>
              </strCache>
            </strRef>
          </cat>
          <val>
            <numRef>
              <f>'プロジェクト Mgmt クリティカル パス'!$CC$45:$CC$69</f>
              <numCache>
                <formatCode>General</formatCode>
                <ptCount val="25"/>
                <pt idx="0">
                  <v>#N/A</v>
                </pt>
                <pt idx="1">
                  <v>0</v>
                </pt>
                <pt idx="2">
                  <v>10</v>
                </pt>
                <pt idx="3">
                  <v>15</v>
                </pt>
                <pt idx="4">
                  <v>15</v>
                </pt>
                <pt idx="5">
                  <v>0</v>
                </pt>
                <pt idx="6">
                  <v>14</v>
                </pt>
                <pt idx="7">
                  <v>28</v>
                </pt>
                <pt idx="8">
                  <v>#N/A</v>
                </pt>
                <pt idx="9">
                  <v>15</v>
                </pt>
                <pt idx="10">
                  <v>60</v>
                </pt>
                <pt idx="11">
                  <v>60</v>
                </pt>
                <pt idx="12">
                  <v>15</v>
                </pt>
                <pt idx="13">
                  <v>#N/A</v>
                </pt>
                <pt idx="14">
                  <v>27.66666666666666</v>
                </pt>
                <pt idx="15">
                  <v>27.66666666666666</v>
                </pt>
                <pt idx="16">
                  <v>33</v>
                </pt>
                <pt idx="17">
                  <v>33</v>
                </pt>
                <pt idx="18">
                  <v>69.66666666666667</v>
                </pt>
                <pt idx="19">
                  <v>63</v>
                </pt>
                <pt idx="20">
                  <v>#N/A</v>
                </pt>
                <pt idx="21">
                  <v>33</v>
                </pt>
                <pt idx="22">
                  <v>69.66666666666667</v>
                </pt>
                <pt idx="23">
                  <v>69.66666666666667</v>
                </pt>
                <pt idx="24">
                  <v>#N/A</v>
                </pt>
              </numCache>
            </numRef>
          </val>
        </ser>
        <ser>
          <idx val="1"/>
          <order val="1"/>
          <tx>
            <v>危うい</v>
          </tx>
          <spPr>
            <a:solidFill xmlns:a="http://schemas.openxmlformats.org/drawingml/2006/main">
              <a:srgbClr val="FFC000"/>
            </a:solidFill>
            <a:ln xmlns:a="http://schemas.openxmlformats.org/drawingml/2006/main" w="12700">
              <a:noFill/>
              <a:prstDash val="solid"/>
            </a:ln>
          </spPr>
          <invertIfNegative val="0"/>
          <cat>
            <strRef>
              <f>'プロジェクト Mgmt クリティカル パス'!$C$10:$C$34</f>
              <strCache>
                <ptCount val="25"/>
                <pt idx="0">
                  <v>プロジェクトの構想と開始</v>
                </pt>
                <pt idx="1">
                  <v>プロジェクト憲章</v>
                </pt>
                <pt idx="2">
                  <v>プロジェクト憲章の改訂</v>
                </pt>
                <pt idx="3">
                  <v>研究</v>
                </pt>
                <pt idx="4">
                  <v>予測</v>
                </pt>
                <pt idx="5">
                  <v>ステークホルダー</v>
                </pt>
                <pt idx="6">
                  <v>ガイドライン</v>
                </pt>
                <pt idx="7">
                  <v>プロジェクトの開始</v>
                </pt>
                <pt idx="8">
                  <v>プロジェクトの定義と計画</v>
                </pt>
                <pt idx="9">
                  <v>スコープと目標設定</v>
                </pt>
                <pt idx="10">
                  <v>予算</v>
                </pt>
                <pt idx="11">
                  <v>コミュニケーションプラン</v>
                </pt>
                <pt idx="12">
                  <v>リスク管理</v>
                </pt>
                <pt idx="13">
                  <v>プロジェクトの立ち上げと実行</v>
                </pt>
                <pt idx="14">
                  <v>ステータスとトラッキング</v>
                </pt>
                <pt idx="15">
                  <v>KPI</v>
                </pt>
                <pt idx="16">
                  <v>モニタリング</v>
                </pt>
                <pt idx="17">
                  <v>予測</v>
                </pt>
                <pt idx="18">
                  <v>プロジェクトの更新</v>
                </pt>
                <pt idx="19">
                  <v>チャートの更新</v>
                </pt>
                <pt idx="20">
                  <v>プロジェクトのパフォーマンス/モニタリング</v>
                </pt>
                <pt idx="21">
                  <v>プロジェクトの目標</v>
                </pt>
                <pt idx="22">
                  <v>品質の成果物</v>
                </pt>
                <pt idx="23">
                  <v>工数とコストの追跡</v>
                </pt>
                <pt idx="24">
                  <v>プロジェクトのパフォーマンス</v>
                </pt>
              </strCache>
            </strRef>
          </cat>
          <val>
            <numRef>
              <f>'プロジェクト Mgmt クリティカル パス'!$CD$45:$CD$69</f>
              <numCache>
                <formatCode>0.00</formatCode>
                <ptCount val="25"/>
                <pt idx="0">
                  <v>#N/A</v>
                </pt>
                <pt idx="1">
                  <v>10</v>
                </pt>
                <pt idx="2">
                  <v>5</v>
                </pt>
                <pt idx="3">
                  <v>45</v>
                </pt>
                <pt idx="4">
                  <v>11</v>
                </pt>
                <pt idx="5">
                  <v>14</v>
                </pt>
                <pt idx="6">
                  <v>14</v>
                </pt>
                <pt idx="7">
                  <v>19.66666666666667</v>
                </pt>
                <pt idx="8">
                  <v>#N/A</v>
                </pt>
                <pt idx="9">
                  <v>12.66666666666667</v>
                </pt>
                <pt idx="10">
                  <v>3</v>
                </pt>
                <pt idx="11">
                  <v>9.666666666666666</v>
                </pt>
                <pt idx="12">
                  <v>8.666666666666666</v>
                </pt>
                <pt idx="13">
                  <v>#N/A</v>
                </pt>
                <pt idx="14">
                  <v>3</v>
                </pt>
                <pt idx="15">
                  <v>5.333333333333333</v>
                </pt>
                <pt idx="16">
                  <v>#N/A</v>
                </pt>
                <pt idx="17">
                  <v>#N/A</v>
                </pt>
                <pt idx="18">
                  <v>2.666666666666667</v>
                </pt>
                <pt idx="19">
                  <v>4</v>
                </pt>
                <pt idx="20">
                  <v>#N/A</v>
                </pt>
                <pt idx="21">
                  <v>6.666666666666667</v>
                </pt>
                <pt idx="22">
                  <v>#N/A</v>
                </pt>
                <pt idx="23">
                  <v>21.66666666666667</v>
                </pt>
                <pt idx="24">
                  <v>#N/A</v>
                </pt>
              </numCache>
            </numRef>
          </val>
        </ser>
        <ser>
          <idx val="2"/>
          <order val="2"/>
          <tx>
            <v>フレキシブル</v>
          </tx>
          <spPr>
            <a:solidFill xmlns:a="http://schemas.openxmlformats.org/drawingml/2006/main">
              <a:srgbClr val="00B0F0"/>
            </a:solidFill>
            <a:ln xmlns:a="http://schemas.openxmlformats.org/drawingml/2006/main" w="12700">
              <a:noFill/>
              <a:prstDash val="solid"/>
            </a:ln>
          </spPr>
          <invertIfNegative val="1"/>
          <val>
            <numRef>
              <f>'プロジェクト Mgmt クリティカル パス'!$CG$45:$CG$69</f>
              <numCache>
                <formatCode>0.00</formatCode>
                <ptCount val="25"/>
                <pt idx="0">
                  <v>#N/A</v>
                </pt>
                <pt idx="1">
                  <v>#N/A</v>
                </pt>
                <pt idx="2">
                  <v>#N/A</v>
                </pt>
                <pt idx="3">
                  <v>#N/A</v>
                </pt>
                <pt idx="4">
                  <v>#N/A</v>
                </pt>
                <pt idx="5">
                  <v>#N/A</v>
                </pt>
                <pt idx="6">
                  <v>#N/A</v>
                </pt>
                <pt idx="7">
                  <v>#N/A</v>
                </pt>
                <pt idx="8">
                  <v>#N/A</v>
                </pt>
                <pt idx="9">
                  <v>#N/A</v>
                </pt>
                <pt idx="10">
                  <v>#N/A</v>
                </pt>
                <pt idx="11">
                  <v>#N/A</v>
                </pt>
                <pt idx="12">
                  <v>#N/A</v>
                </pt>
                <pt idx="13">
                  <v>#N/A</v>
                </pt>
                <pt idx="14">
                  <v>#N/A</v>
                </pt>
                <pt idx="15">
                  <v>#N/A</v>
                </pt>
                <pt idx="16">
                  <v>8.666666666666666</v>
                </pt>
                <pt idx="17">
                  <v>3</v>
                </pt>
                <pt idx="18">
                  <v>#N/A</v>
                </pt>
                <pt idx="19">
                  <v>#N/A</v>
                </pt>
                <pt idx="20">
                  <v>#N/A</v>
                </pt>
                <pt idx="21">
                  <v>#N/A</v>
                </pt>
                <pt idx="22">
                  <v>11</v>
                </pt>
                <pt idx="23">
                  <v>#N/A</v>
                </pt>
                <pt idx="24">
                  <v>#N/A</v>
                </pt>
              </numCache>
            </numRef>
          </val>
        </ser>
        <ser>
          <idx val="3"/>
          <order val="3"/>
          <tx>
            <strRef>
              <f>'プロジェクト Mgmt クリティカル パス'!$CJ$44</f>
              <strCache>
                <ptCount val="1"/>
                <pt idx="0">
                  <v>スラック</v>
                </pt>
              </strCache>
            </strRef>
          </tx>
          <spPr>
            <a:solidFill xmlns:a="http://schemas.openxmlformats.org/drawingml/2006/main">
              <a:srgbClr val="92D050"/>
            </a:solidFill>
            <a:ln xmlns:a="http://schemas.openxmlformats.org/drawingml/2006/main" w="25400">
              <a:noFill/>
              <a:prstDash val="solid"/>
            </a:ln>
          </spPr>
          <invertIfNegative val="0"/>
          <cat>
            <strRef>
              <f>'プロジェクト Mgmt クリティカル パス'!$C$10:$C$34</f>
              <strCache>
                <ptCount val="25"/>
                <pt idx="0">
                  <v>プロジェクトの構想と開始</v>
                </pt>
                <pt idx="1">
                  <v>プロジェクト憲章</v>
                </pt>
                <pt idx="2">
                  <v>プロジェクト憲章の改訂</v>
                </pt>
                <pt idx="3">
                  <v>研究</v>
                </pt>
                <pt idx="4">
                  <v>予測</v>
                </pt>
                <pt idx="5">
                  <v>ステークホルダー</v>
                </pt>
                <pt idx="6">
                  <v>ガイドライン</v>
                </pt>
                <pt idx="7">
                  <v>プロジェクトの開始</v>
                </pt>
                <pt idx="8">
                  <v>プロジェクトの定義と計画</v>
                </pt>
                <pt idx="9">
                  <v>スコープと目標設定</v>
                </pt>
                <pt idx="10">
                  <v>予算</v>
                </pt>
                <pt idx="11">
                  <v>コミュニケーションプラン</v>
                </pt>
                <pt idx="12">
                  <v>リスク管理</v>
                </pt>
                <pt idx="13">
                  <v>プロジェクトの立ち上げと実行</v>
                </pt>
                <pt idx="14">
                  <v>ステータスとトラッキング</v>
                </pt>
                <pt idx="15">
                  <v>KPI</v>
                </pt>
                <pt idx="16">
                  <v>モニタリング</v>
                </pt>
                <pt idx="17">
                  <v>予測</v>
                </pt>
                <pt idx="18">
                  <v>プロジェクトの更新</v>
                </pt>
                <pt idx="19">
                  <v>チャートの更新</v>
                </pt>
                <pt idx="20">
                  <v>プロジェクトのパフォーマンス/モニタリング</v>
                </pt>
                <pt idx="21">
                  <v>プロジェクトの目標</v>
                </pt>
                <pt idx="22">
                  <v>品質の成果物</v>
                </pt>
                <pt idx="23">
                  <v>工数とコストの追跡</v>
                </pt>
                <pt idx="24">
                  <v>プロジェクトのパフォーマンス</v>
                </pt>
              </strCache>
            </strRef>
          </cat>
          <val>
            <numRef>
              <f>'プロジェクト Mgmt クリティカル パス'!$CJ$45:$CJ$69</f>
              <numCache>
                <formatCode>General</formatCode>
                <ptCount val="25"/>
                <pt idx="0">
                  <v>#N/A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#N/A</v>
                </pt>
                <pt idx="9">
                  <v>0</v>
                </pt>
                <pt idx="10">
                  <v>0</v>
                </pt>
                <pt idx="11">
                  <v>0</v>
                </pt>
                <pt idx="12">
                  <v>0</v>
                </pt>
                <pt idx="13">
                  <v>#N/A</v>
                </pt>
                <pt idx="14">
                  <v>0</v>
                </pt>
                <pt idx="15">
                  <v>0</v>
                </pt>
                <pt idx="16">
                  <v>38.66667</v>
                </pt>
                <pt idx="17">
                  <v>33.66667</v>
                </pt>
                <pt idx="18">
                  <v>0</v>
                </pt>
                <pt idx="19">
                  <v>0</v>
                </pt>
                <pt idx="20">
                  <v>#N/A</v>
                </pt>
                <pt idx="21">
                  <v>0</v>
                </pt>
                <pt idx="22">
                  <v>10.66667</v>
                </pt>
                <pt idx="23">
                  <v>0</v>
                </pt>
                <pt idx="24">
                  <v>#N/A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50"/>
        <overlap val="100"/>
        <axId val="190370560"/>
        <axId val="190372480"/>
      </barChart>
      <scatterChart>
        <scatterStyle val="lineMarker"/>
        <varyColors val="0"/>
        <ser>
          <idx val="4"/>
          <order val="4"/>
          <tx>
            <v>イベント</v>
          </tx>
          <spPr>
            <a:ln xmlns:a="http://schemas.openxmlformats.org/drawingml/2006/main" w="19050">
              <a:noFill/>
              <a:prstDash val="solid"/>
            </a:ln>
          </spPr>
          <marker>
            <symbol val="diamond"/>
            <size val="10"/>
            <spPr>
              <a:solidFill xmlns:a="http://schemas.openxmlformats.org/drawingml/2006/main">
                <a:srgbClr val="000000"/>
              </a:solidFill>
              <a:ln xmlns:a="http://schemas.openxmlformats.org/drawingml/2006/main">
                <a:solidFill>
                  <a:srgbClr val="000000"/>
                </a:solidFill>
                <a:prstDash val="solid"/>
              </a:ln>
            </spPr>
          </marker>
          <dPt>
            <idx val="0"/>
            <marker>
              <symbol val="none"/>
              <spPr>
                <a:solidFill xmlns:a="http://schemas.openxmlformats.org/drawingml/2006/main">
                  <a:srgbClr val="00B050"/>
                </a:solidFill>
                <a:ln xmlns:a="http://schemas.openxmlformats.org/drawingml/2006/main">
                  <a:solidFill>
                    <a:srgbClr val="000000"/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>
                <a:prstDash val="solid"/>
              </a:ln>
            </spPr>
          </dPt>
          <dPt>
            <idx val="19"/>
            <marker>
              <symbol val="diamond"/>
              <size val="13"/>
              <spPr>
                <a:solidFill xmlns:a="http://schemas.openxmlformats.org/drawingml/2006/main">
                  <a:srgbClr val="00B050"/>
                </a:solidFill>
                <a:ln xmlns:a="http://schemas.openxmlformats.org/drawingml/2006/main">
                  <a:solidFill>
                    <a:srgbClr val="000000"/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>
                <a:prstDash val="solid"/>
              </a:ln>
            </spPr>
          </dPt>
          <xVal>
            <numRef>
              <f>'プロジェクト Mgmt クリティカル パス'!$CK$45:$CK$69</f>
              <numCache>
                <formatCode>General</formatCode>
                <ptCount val="25"/>
                <pt idx="0">
                  <v>0</v>
                </pt>
                <pt idx="1">
                  <v>#N/A</v>
                </pt>
                <pt idx="2">
                  <v>#N/A</v>
                </pt>
                <pt idx="3">
                  <v>#N/A</v>
                </pt>
                <pt idx="4">
                  <v>#N/A</v>
                </pt>
                <pt idx="5">
                  <v>#N/A</v>
                </pt>
                <pt idx="6">
                  <v>#N/A</v>
                </pt>
                <pt idx="7">
                  <v>#N/A</v>
                </pt>
                <pt idx="8">
                  <v>0</v>
                </pt>
                <pt idx="9">
                  <v>#N/A</v>
                </pt>
                <pt idx="10">
                  <v>#N/A</v>
                </pt>
                <pt idx="11">
                  <v>#N/A</v>
                </pt>
                <pt idx="12">
                  <v>#N/A</v>
                </pt>
                <pt idx="13">
                  <v>0</v>
                </pt>
                <pt idx="14">
                  <v>#N/A</v>
                </pt>
                <pt idx="15">
                  <v>#N/A</v>
                </pt>
                <pt idx="16">
                  <v>#N/A</v>
                </pt>
                <pt idx="17">
                  <v>#N/A</v>
                </pt>
                <pt idx="18">
                  <v>#N/A</v>
                </pt>
                <pt idx="19">
                  <v>#N/A</v>
                </pt>
                <pt idx="20">
                  <v>0</v>
                </pt>
                <pt idx="21">
                  <v>#N/A</v>
                </pt>
                <pt idx="22">
                  <v>#N/A</v>
                </pt>
                <pt idx="23">
                  <v>#N/A</v>
                </pt>
                <pt idx="24">
                  <v>18.26666666666667</v>
                </pt>
              </numCache>
            </numRef>
          </xVal>
          <yVal>
            <numRef>
              <f>'プロジェクト Mgmt クリティカル パス'!$CM$45:$CM$69</f>
              <numCache>
                <formatCode>General</formatCode>
                <ptCount val="25"/>
                <pt idx="0">
                  <v>-0.5</v>
                </pt>
                <pt idx="1">
                  <v>0.5</v>
                </pt>
                <pt idx="2">
                  <v>1.5</v>
                </pt>
                <pt idx="3">
                  <v>2.5</v>
                </pt>
                <pt idx="4">
                  <v>3.5</v>
                </pt>
                <pt idx="5">
                  <v>4.5</v>
                </pt>
                <pt idx="6">
                  <v>5.5</v>
                </pt>
                <pt idx="7">
                  <v>6.5</v>
                </pt>
                <pt idx="8">
                  <v>7.5</v>
                </pt>
                <pt idx="9">
                  <v>8.5</v>
                </pt>
                <pt idx="10">
                  <v>9.5</v>
                </pt>
                <pt idx="11">
                  <v>10.5</v>
                </pt>
                <pt idx="12">
                  <v>11.5</v>
                </pt>
                <pt idx="13">
                  <v>12.5</v>
                </pt>
                <pt idx="14">
                  <v>13.5</v>
                </pt>
                <pt idx="15">
                  <v>14.5</v>
                </pt>
                <pt idx="16">
                  <v>15.5</v>
                </pt>
                <pt idx="17">
                  <v>16.5</v>
                </pt>
                <pt idx="18">
                  <v>17.5</v>
                </pt>
                <pt idx="19">
                  <v>18.5</v>
                </pt>
                <pt idx="20">
                  <v>19.5</v>
                </pt>
                <pt idx="21">
                  <v>20.5</v>
                </pt>
                <pt idx="22">
                  <v>21.5</v>
                </pt>
                <pt idx="23">
                  <v>22.5</v>
                </pt>
                <pt idx="24">
                  <v>23.5</v>
                </pt>
              </numCache>
            </numRef>
          </y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axId val="191145088"/>
        <axId val="191824640"/>
      </scatterChart>
      <catAx>
        <axId val="190370560"/>
        <scaling>
          <orientation val="maxMin"/>
        </scaling>
        <delete val="0"/>
        <axPos val="l"/>
        <numFmt formatCode="General" sourceLinked="1"/>
        <majorTickMark val="out"/>
        <minorTickMark val="none"/>
        <tickLblPos val="nextTo"/>
        <spPr>
          <a:ln xmlns:a="http://schemas.openxmlformats.org/drawingml/2006/main" w="3175">
            <a:solidFill>
              <a:srgbClr val="000000"/>
            </a:solidFill>
            <a:prstDash val="solid"/>
          </a:ln>
        </spPr>
        <txPr>
          <a:bodyPr xmlns:a="http://schemas.openxmlformats.org/drawingml/2006/main" rot="0" vert="horz" anchor="ctr" anchorCtr="0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90372480"/>
        <crosses val="autoZero"/>
        <auto val="1"/>
        <lblAlgn val="ctr"/>
        <lblOffset val="100"/>
        <tickLblSkip val="1"/>
        <tickMarkSkip val="1"/>
        <noMultiLvlLbl val="0"/>
      </catAx>
      <valAx>
        <axId val="190372480"/>
        <scaling>
          <orientation val="minMax"/>
        </scaling>
        <delete val="0"/>
        <axPos val="t"/>
        <majorGridlines>
          <spPr>
            <a:ln xmlns:a="http://schemas.openxmlformats.org/drawingml/2006/main" w="3175">
              <a:solidFill>
                <a:srgbClr val="C0C0C0"/>
              </a:solidFill>
              <a:prstDash val="solid"/>
            </a:ln>
          </spPr>
        </majorGridlines>
        <title>
          <tx>
            <rich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pPr>
                  <a:defRPr/>
                </a:pPr>
                <a:r>
                  <a:rPr lang="ja"/>
                  <a:t>日：</a:t>
                </a:r>
              </a:p>
            </rich>
          </tx>
          <layout>
            <manualLayout>
              <xMode val="edge"/>
              <yMode val="edge"/>
              <wMode val="factor"/>
              <hMode val="factor"/>
              <x val="0.09490696098257137"/>
              <y val="0.01237309711286089"/>
            </manualLayout>
          </layout>
          <overlay val="0"/>
          <spPr>
            <a:noFill xmlns:a="http://schemas.openxmlformats.org/drawingml/2006/main"/>
            <a:ln xmlns:a="http://schemas.openxmlformats.org/drawingml/2006/main" w="25400">
              <a:noFill/>
              <a:prstDash val="solid"/>
            </a:ln>
          </spPr>
        </title>
        <numFmt formatCode="General" sourceLinked="1"/>
        <majorTickMark val="out"/>
        <minorTickMark val="none"/>
        <tickLblPos val="nextTo"/>
        <spPr>
          <a:ln xmlns:a="http://schemas.openxmlformats.org/drawingml/2006/main" w="3175">
            <a:solidFill>
              <a:srgbClr val="00000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90370560"/>
        <crosses val="autoZero"/>
        <crossBetween val="between"/>
        <majorUnit val="5"/>
      </valAx>
      <valAx>
        <axId val="191145088"/>
        <scaling>
          <orientation val="minMax"/>
        </scaling>
        <delete val="0"/>
        <axPos val="b"/>
        <title>
          <tx>
            <rich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pPr>
                  <a:defRPr/>
                </a:pPr>
                <a:r>
                  <a:rPr lang="ja"/>
                  <a:t>週間：</a:t>
                </a:r>
              </a:p>
            </rich>
          </tx>
          <layout>
            <manualLayout>
              <xMode val="edge"/>
              <yMode val="edge"/>
              <wMode val="factor"/>
              <hMode val="factor"/>
              <x val="0.07409906162009665"/>
              <y val="0.9381153543307087"/>
            </manualLayout>
          </layout>
          <overlay val="0"/>
          <spPr>
            <a:noFill xmlns:a="http://schemas.openxmlformats.org/drawingml/2006/main"/>
            <a:ln xmlns:a="http://schemas.openxmlformats.org/drawingml/2006/main" w="25400">
              <a:noFill/>
              <a:prstDash val="solid"/>
            </a:ln>
          </spPr>
        </title>
        <numFmt formatCode="General" sourceLinked="0"/>
        <majorTickMark val="out"/>
        <minorTickMark val="none"/>
        <tickLblPos val="nextTo"/>
        <spPr>
          <a:ln xmlns:a="http://schemas.openxmlformats.org/drawingml/2006/main" w="3175">
            <a:solidFill>
              <a:srgbClr val="00000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91824640"/>
        <crosses val="max"/>
        <crossBetween val="midCat"/>
        <majorUnit val="1"/>
      </valAx>
      <valAx>
        <axId val="191824640"/>
        <scaling>
          <orientation val="maxMin"/>
        </scaling>
        <delete val="1"/>
        <axPos val="r"/>
        <numFmt formatCode="General" sourceLinked="1"/>
        <majorTickMark val="out"/>
        <minorTickMark val="none"/>
        <tickLblPos val="nextTo"/>
        <crossAx val="191145088"/>
        <crosses val="max"/>
        <crossBetween val="midCat"/>
      </valAx>
    </plotArea>
    <legend>
      <legendPos val="r"/>
      <legendEntry>
        <idx val="0"/>
        <delete val="1"/>
      </legendEntry>
      <legendEntry>
        <idx val="3"/>
        <delete val="1"/>
      </legendEntry>
      <layout>
        <manualLayout>
          <xMode val="edge"/>
          <yMode val="edge"/>
          <wMode val="factor"/>
          <hMode val="factor"/>
          <x val="0.6633338456916488"/>
          <y val="0.1271923592454453"/>
          <w val="0.3143593541490544"/>
          <h val="0.1065682294592569"/>
        </manualLayout>
      </layout>
      <overlay val="0"/>
      <spPr>
        <a:solidFill xmlns:a="http://schemas.openxmlformats.org/drawingml/2006/main">
          <a:srgbClr val="FFFFFF"/>
        </a:solidFill>
        <a:ln xmlns:a="http://schemas.openxmlformats.org/drawingml/2006/main" w="3175">
          <a:noFill/>
          <a:prstDash val="solid"/>
        </a:ln>
      </spPr>
      <txPr>
        <a:bodyPr xmlns:a="http://schemas.openxmlformats.org/drawingml/2006/main"/>
        <a:lstStyle xmlns:a="http://schemas.openxmlformats.org/drawingml/2006/main"/>
        <a:p xmlns:a="http://schemas.openxmlformats.org/drawingml/2006/main">
          <a:pPr>
            <a:defRPr sz="1200"/>
          </a:pPr>
          <a:r>
            <a:t/>
          </a:r>
          <a:endParaRPr lang="ru-RU"/>
        </a:p>
      </txPr>
    </legend>
    <plotVisOnly val="0"/>
    <dispBlanksAs val="gap"/>
  </chart>
</chartSpace>
</file>

<file path=xl/charts/chart2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1562433653079797"/>
          <y val="0.0774818401937046"/>
          <w val="0.8303941529921824"/>
          <h val="0.847457627118644"/>
        </manualLayout>
      </layout>
      <barChart>
        <barDir val="bar"/>
        <grouping val="stacked"/>
        <varyColors val="0"/>
        <ser>
          <idx val="0"/>
          <order val="0"/>
          <tx>
            <strRef>
              <f>'ブランク - Proj Mgmt クリティカルパス'!$CC$41</f>
              <strCache>
                <ptCount val="1"/>
                <pt idx="0">
                  <v>ES</v>
                </pt>
              </strCache>
            </strRef>
          </tx>
          <spPr>
            <a:noFill xmlns:a="http://schemas.openxmlformats.org/drawingml/2006/main"/>
            <a:ln xmlns:a="http://schemas.openxmlformats.org/drawingml/2006/main" w="25400">
              <a:noFill/>
              <a:prstDash val="solid"/>
            </a:ln>
          </spPr>
          <invertIfNegative val="0"/>
          <cat>
            <numRef>
              <f>'ブランク - Proj Mgmt クリティカルパス'!$C$9:$C$33</f>
              <numCache>
                <formatCode>General</formatCode>
                <ptCount val="25"/>
              </numCache>
            </numRef>
          </cat>
          <val>
            <numRef>
              <f>'ブランク - Proj Mgmt クリティカルパス'!$CC$42:$CC$66</f>
              <numCache>
                <formatCode>General</formatCode>
                <ptCount val="25"/>
                <pt idx="0">
                  <v>#N/A</v>
                </pt>
                <pt idx="1">
                  <v>#N/A</v>
                </pt>
                <pt idx="2">
                  <v>#N/A</v>
                </pt>
                <pt idx="3">
                  <v>#N/A</v>
                </pt>
                <pt idx="4">
                  <v>#N/A</v>
                </pt>
                <pt idx="5">
                  <v>#N/A</v>
                </pt>
                <pt idx="6">
                  <v>#N/A</v>
                </pt>
                <pt idx="7">
                  <v>#N/A</v>
                </pt>
                <pt idx="8">
                  <v>#N/A</v>
                </pt>
                <pt idx="9">
                  <v>#N/A</v>
                </pt>
                <pt idx="10">
                  <v>#N/A</v>
                </pt>
                <pt idx="11">
                  <v>#N/A</v>
                </pt>
                <pt idx="12">
                  <v>#N/A</v>
                </pt>
                <pt idx="13">
                  <v>#N/A</v>
                </pt>
                <pt idx="14">
                  <v>#N/A</v>
                </pt>
                <pt idx="15">
                  <v>#N/A</v>
                </pt>
                <pt idx="16">
                  <v>#N/A</v>
                </pt>
                <pt idx="17">
                  <v>#N/A</v>
                </pt>
                <pt idx="18">
                  <v>#N/A</v>
                </pt>
                <pt idx="19">
                  <v>#N/A</v>
                </pt>
                <pt idx="20">
                  <v>#N/A</v>
                </pt>
                <pt idx="21">
                  <v>#N/A</v>
                </pt>
                <pt idx="22">
                  <v>#N/A</v>
                </pt>
                <pt idx="23">
                  <v>#N/A</v>
                </pt>
                <pt idx="24">
                  <v>#N/A</v>
                </pt>
              </numCache>
            </numRef>
          </val>
        </ser>
        <ser>
          <idx val="1"/>
          <order val="1"/>
          <tx>
            <v>危うい</v>
          </tx>
          <spPr>
            <a:solidFill xmlns:a="http://schemas.openxmlformats.org/drawingml/2006/main">
              <a:srgbClr val="FFC000"/>
            </a:solidFill>
            <a:ln xmlns:a="http://schemas.openxmlformats.org/drawingml/2006/main" w="12700">
              <a:noFill/>
              <a:prstDash val="solid"/>
            </a:ln>
          </spPr>
          <invertIfNegative val="0"/>
          <cat>
            <numRef>
              <f>'ブランク - Proj Mgmt クリティカルパス'!$C$9:$C$33</f>
              <numCache>
                <formatCode>General</formatCode>
                <ptCount val="25"/>
              </numCache>
            </numRef>
          </cat>
          <val>
            <numRef>
              <f>'ブランク - Proj Mgmt クリティカルパス'!$CD$42:$CD$66</f>
              <numCache>
                <formatCode>0.00</formatCode>
                <ptCount val="25"/>
                <pt idx="0">
                  <v>#N/A</v>
                </pt>
                <pt idx="1">
                  <v>#N/A</v>
                </pt>
                <pt idx="2">
                  <v>#N/A</v>
                </pt>
                <pt idx="3">
                  <v>#N/A</v>
                </pt>
                <pt idx="4">
                  <v>#N/A</v>
                </pt>
                <pt idx="5">
                  <v>#N/A</v>
                </pt>
                <pt idx="6">
                  <v>#N/A</v>
                </pt>
                <pt idx="7">
                  <v>#N/A</v>
                </pt>
                <pt idx="8">
                  <v>#N/A</v>
                </pt>
                <pt idx="9">
                  <v>#N/A</v>
                </pt>
                <pt idx="10">
                  <v>#N/A</v>
                </pt>
                <pt idx="11">
                  <v>#N/A</v>
                </pt>
                <pt idx="12">
                  <v>#N/A</v>
                </pt>
                <pt idx="13">
                  <v>#N/A</v>
                </pt>
                <pt idx="14">
                  <v>#N/A</v>
                </pt>
                <pt idx="15">
                  <v>#N/A</v>
                </pt>
                <pt idx="16">
                  <v>#N/A</v>
                </pt>
                <pt idx="17">
                  <v>#N/A</v>
                </pt>
                <pt idx="18">
                  <v>#N/A</v>
                </pt>
                <pt idx="19">
                  <v>#N/A</v>
                </pt>
                <pt idx="20">
                  <v>#N/A</v>
                </pt>
                <pt idx="21">
                  <v>#N/A</v>
                </pt>
                <pt idx="22">
                  <v>#N/A</v>
                </pt>
                <pt idx="23">
                  <v>#N/A</v>
                </pt>
                <pt idx="24">
                  <v>#N/A</v>
                </pt>
              </numCache>
            </numRef>
          </val>
        </ser>
        <ser>
          <idx val="2"/>
          <order val="2"/>
          <tx>
            <v>フレキシブル</v>
          </tx>
          <spPr>
            <a:solidFill xmlns:a="http://schemas.openxmlformats.org/drawingml/2006/main">
              <a:srgbClr val="00B0F0"/>
            </a:solidFill>
            <a:ln xmlns:a="http://schemas.openxmlformats.org/drawingml/2006/main" w="12700">
              <a:noFill/>
              <a:prstDash val="solid"/>
            </a:ln>
          </spPr>
          <invertIfNegative val="1"/>
          <val>
            <numRef>
              <f>'ブランク - Proj Mgmt クリティカルパス'!$CG$42:$CG$66</f>
              <numCache>
                <formatCode>0.00</formatCode>
                <ptCount val="25"/>
                <pt idx="0">
                  <v>#N/A</v>
                </pt>
                <pt idx="1">
                  <v>#N/A</v>
                </pt>
                <pt idx="2">
                  <v>#N/A</v>
                </pt>
                <pt idx="3">
                  <v>#N/A</v>
                </pt>
                <pt idx="4">
                  <v>#N/A</v>
                </pt>
                <pt idx="5">
                  <v>#N/A</v>
                </pt>
                <pt idx="6">
                  <v>#N/A</v>
                </pt>
                <pt idx="7">
                  <v>#N/A</v>
                </pt>
                <pt idx="8">
                  <v>#N/A</v>
                </pt>
                <pt idx="9">
                  <v>#N/A</v>
                </pt>
                <pt idx="10">
                  <v>#N/A</v>
                </pt>
                <pt idx="11">
                  <v>#N/A</v>
                </pt>
                <pt idx="12">
                  <v>#N/A</v>
                </pt>
                <pt idx="13">
                  <v>#N/A</v>
                </pt>
                <pt idx="14">
                  <v>#N/A</v>
                </pt>
                <pt idx="15">
                  <v>#N/A</v>
                </pt>
                <pt idx="16">
                  <v>#N/A</v>
                </pt>
                <pt idx="17">
                  <v>#N/A</v>
                </pt>
                <pt idx="18">
                  <v>#N/A</v>
                </pt>
                <pt idx="19">
                  <v>#N/A</v>
                </pt>
                <pt idx="20">
                  <v>#N/A</v>
                </pt>
                <pt idx="21">
                  <v>#N/A</v>
                </pt>
                <pt idx="22">
                  <v>#N/A</v>
                </pt>
                <pt idx="23">
                  <v>#N/A</v>
                </pt>
                <pt idx="24">
                  <v>#N/A</v>
                </pt>
              </numCache>
            </numRef>
          </val>
        </ser>
        <ser>
          <idx val="3"/>
          <order val="3"/>
          <tx>
            <strRef>
              <f>'ブランク - Proj Mgmt クリティカルパス'!$CJ$41</f>
              <strCache>
                <ptCount val="1"/>
                <pt idx="0">
                  <v>スラック</v>
                </pt>
              </strCache>
            </strRef>
          </tx>
          <spPr>
            <a:solidFill xmlns:a="http://schemas.openxmlformats.org/drawingml/2006/main">
              <a:srgbClr val="92D050"/>
            </a:solidFill>
            <a:ln xmlns:a="http://schemas.openxmlformats.org/drawingml/2006/main" w="25400">
              <a:noFill/>
              <a:prstDash val="solid"/>
            </a:ln>
          </spPr>
          <invertIfNegative val="0"/>
          <cat>
            <numRef>
              <f>'ブランク - Proj Mgmt クリティカルパス'!$C$9:$C$33</f>
              <numCache>
                <formatCode>General</formatCode>
                <ptCount val="25"/>
              </numCache>
            </numRef>
          </cat>
          <val>
            <numRef>
              <f>'ブランク - Proj Mgmt クリティカルパス'!$CJ$42:$CJ$66</f>
              <numCache>
                <formatCode>General</formatCode>
                <ptCount val="25"/>
                <pt idx="0">
                  <v>#N/A</v>
                </pt>
                <pt idx="1">
                  <v>#N/A</v>
                </pt>
                <pt idx="2">
                  <v>#N/A</v>
                </pt>
                <pt idx="3">
                  <v>#N/A</v>
                </pt>
                <pt idx="4">
                  <v>#N/A</v>
                </pt>
                <pt idx="5">
                  <v>#N/A</v>
                </pt>
                <pt idx="6">
                  <v>#N/A</v>
                </pt>
                <pt idx="7">
                  <v>#N/A</v>
                </pt>
                <pt idx="8">
                  <v>#N/A</v>
                </pt>
                <pt idx="9">
                  <v>#N/A</v>
                </pt>
                <pt idx="10">
                  <v>#N/A</v>
                </pt>
                <pt idx="11">
                  <v>#N/A</v>
                </pt>
                <pt idx="12">
                  <v>#N/A</v>
                </pt>
                <pt idx="13">
                  <v>#N/A</v>
                </pt>
                <pt idx="14">
                  <v>#N/A</v>
                </pt>
                <pt idx="15">
                  <v>#N/A</v>
                </pt>
                <pt idx="16">
                  <v>#N/A</v>
                </pt>
                <pt idx="17">
                  <v>#N/A</v>
                </pt>
                <pt idx="18">
                  <v>#N/A</v>
                </pt>
                <pt idx="19">
                  <v>#N/A</v>
                </pt>
                <pt idx="20">
                  <v>#N/A</v>
                </pt>
                <pt idx="21">
                  <v>#N/A</v>
                </pt>
                <pt idx="22">
                  <v>#N/A</v>
                </pt>
                <pt idx="23">
                  <v>#N/A</v>
                </pt>
                <pt idx="24">
                  <v>#N/A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50"/>
        <overlap val="100"/>
        <axId val="190370560"/>
        <axId val="190372480"/>
      </barChart>
      <scatterChart>
        <scatterStyle val="lineMarker"/>
        <varyColors val="0"/>
        <ser>
          <idx val="4"/>
          <order val="4"/>
          <tx>
            <v>イベント</v>
          </tx>
          <spPr>
            <a:ln xmlns:a="http://schemas.openxmlformats.org/drawingml/2006/main" w="19050">
              <a:noFill/>
              <a:prstDash val="solid"/>
            </a:ln>
          </spPr>
          <marker>
            <symbol val="diamond"/>
            <size val="10"/>
            <spPr>
              <a:solidFill xmlns:a="http://schemas.openxmlformats.org/drawingml/2006/main">
                <a:srgbClr val="000000"/>
              </a:solidFill>
              <a:ln xmlns:a="http://schemas.openxmlformats.org/drawingml/2006/main">
                <a:solidFill>
                  <a:srgbClr val="000000"/>
                </a:solidFill>
                <a:prstDash val="solid"/>
              </a:ln>
            </spPr>
          </marker>
          <dPt>
            <idx val="0"/>
            <marker>
              <symbol val="none"/>
              <spPr>
                <a:solidFill xmlns:a="http://schemas.openxmlformats.org/drawingml/2006/main">
                  <a:srgbClr val="00B050"/>
                </a:solidFill>
                <a:ln xmlns:a="http://schemas.openxmlformats.org/drawingml/2006/main">
                  <a:solidFill>
                    <a:srgbClr val="000000"/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>
                <a:prstDash val="solid"/>
              </a:ln>
            </spPr>
          </dPt>
          <dPt>
            <idx val="19"/>
            <marker>
              <symbol val="diamond"/>
              <size val="13"/>
              <spPr>
                <a:solidFill xmlns:a="http://schemas.openxmlformats.org/drawingml/2006/main">
                  <a:srgbClr val="00B050"/>
                </a:solidFill>
                <a:ln xmlns:a="http://schemas.openxmlformats.org/drawingml/2006/main">
                  <a:solidFill>
                    <a:srgbClr val="000000"/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>
                <a:prstDash val="solid"/>
              </a:ln>
            </spPr>
          </dPt>
          <xVal>
            <numRef>
              <f>'ブランク - Proj Mgmt クリティカルパス'!$CK$42:$CK$66</f>
              <numCache>
                <formatCode>General</formatCode>
                <ptCount val="25"/>
                <pt idx="0">
                  <v>#N/A</v>
                </pt>
                <pt idx="1">
                  <v>#N/A</v>
                </pt>
                <pt idx="2">
                  <v>#N/A</v>
                </pt>
                <pt idx="3">
                  <v>#N/A</v>
                </pt>
                <pt idx="4">
                  <v>#N/A</v>
                </pt>
                <pt idx="5">
                  <v>#N/A</v>
                </pt>
                <pt idx="6">
                  <v>#N/A</v>
                </pt>
                <pt idx="7">
                  <v>#N/A</v>
                </pt>
                <pt idx="8">
                  <v>#N/A</v>
                </pt>
                <pt idx="9">
                  <v>#N/A</v>
                </pt>
                <pt idx="10">
                  <v>#N/A</v>
                </pt>
                <pt idx="11">
                  <v>#N/A</v>
                </pt>
                <pt idx="12">
                  <v>#N/A</v>
                </pt>
                <pt idx="13">
                  <v>#N/A</v>
                </pt>
                <pt idx="14">
                  <v>#N/A</v>
                </pt>
                <pt idx="15">
                  <v>#N/A</v>
                </pt>
                <pt idx="16">
                  <v>#N/A</v>
                </pt>
                <pt idx="17">
                  <v>#N/A</v>
                </pt>
                <pt idx="18">
                  <v>#N/A</v>
                </pt>
                <pt idx="19">
                  <v>#N/A</v>
                </pt>
                <pt idx="20">
                  <v>#N/A</v>
                </pt>
                <pt idx="21">
                  <v>#N/A</v>
                </pt>
                <pt idx="22">
                  <v>#N/A</v>
                </pt>
                <pt idx="23">
                  <v>#N/A</v>
                </pt>
                <pt idx="24">
                  <v>#N/A</v>
                </pt>
              </numCache>
            </numRef>
          </xVal>
          <yVal>
            <numRef>
              <f>'ブランク - Proj Mgmt クリティカルパス'!$CM$42:$CM$66</f>
              <numCache>
                <formatCode>General</formatCode>
                <ptCount val="25"/>
                <pt idx="0">
                  <v>-0.5</v>
                </pt>
                <pt idx="1">
                  <v>0.5</v>
                </pt>
                <pt idx="2">
                  <v>1.5</v>
                </pt>
                <pt idx="3">
                  <v>2.5</v>
                </pt>
                <pt idx="4">
                  <v>3.5</v>
                </pt>
                <pt idx="5">
                  <v>4.5</v>
                </pt>
                <pt idx="6">
                  <v>5.5</v>
                </pt>
                <pt idx="7">
                  <v>6.5</v>
                </pt>
                <pt idx="8">
                  <v>7.5</v>
                </pt>
                <pt idx="9">
                  <v>8.5</v>
                </pt>
                <pt idx="10">
                  <v>9.5</v>
                </pt>
                <pt idx="11">
                  <v>10.5</v>
                </pt>
                <pt idx="12">
                  <v>11.5</v>
                </pt>
                <pt idx="13">
                  <v>12.5</v>
                </pt>
                <pt idx="14">
                  <v>13.5</v>
                </pt>
                <pt idx="15">
                  <v>14.5</v>
                </pt>
                <pt idx="16">
                  <v>15.5</v>
                </pt>
                <pt idx="17">
                  <v>16.5</v>
                </pt>
                <pt idx="18">
                  <v>17.5</v>
                </pt>
                <pt idx="19">
                  <v>18.5</v>
                </pt>
                <pt idx="20">
                  <v>19.5</v>
                </pt>
                <pt idx="21">
                  <v>20.5</v>
                </pt>
                <pt idx="22">
                  <v>21.5</v>
                </pt>
                <pt idx="23">
                  <v>22.5</v>
                </pt>
                <pt idx="24">
                  <v>23.5</v>
                </pt>
              </numCache>
            </numRef>
          </y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axId val="191145088"/>
        <axId val="191824640"/>
      </scatterChart>
      <catAx>
        <axId val="190370560"/>
        <scaling>
          <orientation val="maxMin"/>
        </scaling>
        <delete val="0"/>
        <axPos val="l"/>
        <numFmt formatCode="General" sourceLinked="1"/>
        <majorTickMark val="out"/>
        <minorTickMark val="none"/>
        <tickLblPos val="nextTo"/>
        <spPr>
          <a:ln xmlns:a="http://schemas.openxmlformats.org/drawingml/2006/main" w="3175">
            <a:solidFill>
              <a:srgbClr val="000000"/>
            </a:solidFill>
            <a:prstDash val="solid"/>
          </a:ln>
        </spPr>
        <txPr>
          <a:bodyPr xmlns:a="http://schemas.openxmlformats.org/drawingml/2006/main" rot="0" vert="horz" anchor="ctr" anchorCtr="0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90372480"/>
        <crosses val="autoZero"/>
        <auto val="1"/>
        <lblAlgn val="ctr"/>
        <lblOffset val="100"/>
        <tickLblSkip val="1"/>
        <tickMarkSkip val="1"/>
        <noMultiLvlLbl val="0"/>
      </catAx>
      <valAx>
        <axId val="190372480"/>
        <scaling>
          <orientation val="minMax"/>
        </scaling>
        <delete val="0"/>
        <axPos val="t"/>
        <majorGridlines>
          <spPr>
            <a:ln xmlns:a="http://schemas.openxmlformats.org/drawingml/2006/main" w="3175">
              <a:solidFill>
                <a:srgbClr val="C0C0C0"/>
              </a:solidFill>
              <a:prstDash val="solid"/>
            </a:ln>
          </spPr>
        </majorGridlines>
        <title>
          <tx>
            <rich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pPr>
                  <a:defRPr/>
                </a:pPr>
                <a:r>
                  <a:rPr lang="ja"/>
                  <a:t>日：</a:t>
                </a:r>
              </a:p>
            </rich>
          </tx>
          <layout>
            <manualLayout>
              <xMode val="edge"/>
              <yMode val="edge"/>
              <wMode val="factor"/>
              <hMode val="factor"/>
              <x val="0.09490696098257137"/>
              <y val="0.01237309711286089"/>
            </manualLayout>
          </layout>
          <overlay val="0"/>
          <spPr>
            <a:noFill xmlns:a="http://schemas.openxmlformats.org/drawingml/2006/main"/>
            <a:ln xmlns:a="http://schemas.openxmlformats.org/drawingml/2006/main" w="25400">
              <a:noFill/>
              <a:prstDash val="solid"/>
            </a:ln>
          </spPr>
        </title>
        <numFmt formatCode="General" sourceLinked="1"/>
        <majorTickMark val="out"/>
        <minorTickMark val="none"/>
        <tickLblPos val="nextTo"/>
        <spPr>
          <a:ln xmlns:a="http://schemas.openxmlformats.org/drawingml/2006/main" w="3175">
            <a:solidFill>
              <a:srgbClr val="00000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90370560"/>
        <crosses val="autoZero"/>
        <crossBetween val="between"/>
        <majorUnit val="5"/>
      </valAx>
      <valAx>
        <axId val="191145088"/>
        <scaling>
          <orientation val="minMax"/>
        </scaling>
        <delete val="0"/>
        <axPos val="b"/>
        <title>
          <tx>
            <rich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pPr>
                  <a:defRPr/>
                </a:pPr>
                <a:r>
                  <a:rPr lang="ja"/>
                  <a:t>週間：</a:t>
                </a:r>
              </a:p>
            </rich>
          </tx>
          <layout>
            <manualLayout>
              <xMode val="edge"/>
              <yMode val="edge"/>
              <wMode val="factor"/>
              <hMode val="factor"/>
              <x val="0.07409906162009665"/>
              <y val="0.9381153543307087"/>
            </manualLayout>
          </layout>
          <overlay val="0"/>
          <spPr>
            <a:noFill xmlns:a="http://schemas.openxmlformats.org/drawingml/2006/main"/>
            <a:ln xmlns:a="http://schemas.openxmlformats.org/drawingml/2006/main" w="25400">
              <a:noFill/>
              <a:prstDash val="solid"/>
            </a:ln>
          </spPr>
        </title>
        <numFmt formatCode="General" sourceLinked="0"/>
        <majorTickMark val="out"/>
        <minorTickMark val="none"/>
        <tickLblPos val="nextTo"/>
        <spPr>
          <a:ln xmlns:a="http://schemas.openxmlformats.org/drawingml/2006/main" w="3175">
            <a:solidFill>
              <a:srgbClr val="00000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91824640"/>
        <crosses val="max"/>
        <crossBetween val="midCat"/>
        <majorUnit val="1"/>
      </valAx>
      <valAx>
        <axId val="191824640"/>
        <scaling>
          <orientation val="maxMin"/>
        </scaling>
        <delete val="1"/>
        <axPos val="r"/>
        <numFmt formatCode="General" sourceLinked="1"/>
        <majorTickMark val="out"/>
        <minorTickMark val="none"/>
        <tickLblPos val="nextTo"/>
        <crossAx val="191145088"/>
        <crosses val="max"/>
        <crossBetween val="midCat"/>
      </valAx>
    </plotArea>
    <legend>
      <legendPos val="r"/>
      <legendEntry>
        <idx val="0"/>
        <delete val="1"/>
      </legendEntry>
      <legendEntry>
        <idx val="3"/>
        <delete val="1"/>
      </legendEntry>
      <layout>
        <manualLayout>
          <xMode val="edge"/>
          <yMode val="edge"/>
          <wMode val="factor"/>
          <hMode val="factor"/>
          <x val="0.6633338456916488"/>
          <y val="0.1271923592454453"/>
          <w val="0.3143593541490544"/>
          <h val="0.1065682294592569"/>
        </manualLayout>
      </layout>
      <overlay val="0"/>
      <spPr>
        <a:solidFill xmlns:a="http://schemas.openxmlformats.org/drawingml/2006/main">
          <a:srgbClr val="FFFFFF"/>
        </a:solidFill>
        <a:ln xmlns:a="http://schemas.openxmlformats.org/drawingml/2006/main" w="3175">
          <a:noFill/>
          <a:prstDash val="solid"/>
        </a:ln>
      </spPr>
      <txPr>
        <a:bodyPr xmlns:a="http://schemas.openxmlformats.org/drawingml/2006/main"/>
        <a:lstStyle xmlns:a="http://schemas.openxmlformats.org/drawingml/2006/main"/>
        <a:p xmlns:a="http://schemas.openxmlformats.org/drawingml/2006/main">
          <a:pPr>
            <a:defRPr sz="1200"/>
          </a:pPr>
          <a:r>
            <a:t/>
          </a:r>
          <a:endParaRPr lang="ru-RU"/>
        </a:p>
      </txPr>
    </legend>
    <plotVisOnly val="0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_rels/drawing2.xml.rels><Relationships xmlns="http://schemas.openxmlformats.org/package/2006/relationships"><Relationship Type="http://schemas.openxmlformats.org/officeDocument/2006/relationships/chart" Target="/xl/charts/chart2.xml" Id="rId1"/></Relationships>
</file>

<file path=xl/drawings/drawing1.xml><?xml version="1.0" encoding="utf-8"?>
<wsDr xmlns="http://schemas.openxmlformats.org/drawingml/2006/spreadsheetDrawing">
  <twoCellAnchor>
    <from>
      <col>1</col>
      <colOff>12700</colOff>
      <row>34</row>
      <rowOff>101600</rowOff>
    </from>
    <to>
      <col>20</col>
      <colOff>12700</colOff>
      <row>37</row>
      <rowOff>25400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1</col>
      <colOff>12700</colOff>
      <row>33</row>
      <rowOff>101600</rowOff>
    </from>
    <to>
      <col>20</col>
      <colOff>12700</colOff>
      <row>36</row>
      <rowOff>25400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175&amp;utm_language=JA&amp;utm_source=integrated+content&amp;utm_campaign=/critical-path-templates&amp;utm_medium=ic+project+management+critical+path+77175+jp&amp;lpa=ic+project+management+critical+path+77175+jp&amp;lx=VP_CyadgTnJOljvhy0tIYgBAgeTPLDIL8TQRu558b7w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 codeName="Sheet1">
    <tabColor theme="3" tint="0.5999938962981048"/>
    <outlinePr summaryBelow="1" summaryRight="1"/>
    <pageSetUpPr fitToPage="1"/>
  </sheetPr>
  <dimension ref="A1:EX69"/>
  <sheetViews>
    <sheetView showGridLines="0" tabSelected="1" zoomScaleNormal="100" workbookViewId="0">
      <pane ySplit="1" topLeftCell="A2" activePane="bottomLeft" state="frozen"/>
      <selection pane="bottomLeft" activeCell="B39" sqref="B39:T39"/>
    </sheetView>
  </sheetViews>
  <sheetFormatPr baseColWidth="8" defaultColWidth="8.81640625" defaultRowHeight="12.5"/>
  <cols>
    <col width="3.36328125" customWidth="1" min="1" max="1"/>
    <col width="6.453125" customWidth="1" min="2" max="2"/>
    <col width="39.453125" customWidth="1" min="3" max="3"/>
    <col width="20.81640625" customWidth="1" min="4" max="4"/>
    <col width="14.81640625" customWidth="1" min="5" max="5"/>
    <col width="5.81640625" customWidth="1" min="6" max="11"/>
    <col width="12.81640625" customWidth="1" style="1" min="12" max="12"/>
    <col width="12.81640625" customWidth="1" min="13" max="20"/>
    <col width="3.36328125" customWidth="1" min="21" max="21"/>
    <col width="14.81640625" customWidth="1" min="22" max="22"/>
    <col width="5.81640625" customWidth="1" min="23" max="27"/>
    <col width="3.36328125" customWidth="1" min="28" max="28"/>
    <col width="5.81640625" customWidth="1" min="29" max="53"/>
    <col width="4.1796875" customWidth="1" min="54" max="54"/>
    <col width="5.81640625" customWidth="1" min="55" max="79"/>
    <col width="4.1796875" customWidth="1" min="80" max="80"/>
    <col width="10.81640625" customWidth="1" style="17" min="81" max="91"/>
  </cols>
  <sheetData>
    <row r="1" ht="50" customHeight="1">
      <c r="B1" s="3" t="n"/>
      <c r="C1" s="17" t="n"/>
      <c r="D1" s="17" t="n"/>
      <c r="E1" s="17" t="n"/>
      <c r="G1" s="3" t="n"/>
      <c r="H1" s="17" t="n"/>
      <c r="I1" s="17" t="n"/>
      <c r="J1" s="55" t="n"/>
      <c r="K1" s="17" t="n"/>
    </row>
    <row r="2" ht="42" customFormat="1" customHeight="1" s="35">
      <c r="B2" s="56" t="inlineStr">
        <is>
          <t>プロジェクト管理のクリティカル パス テンプレート</t>
        </is>
      </c>
      <c r="C2" s="36" t="n"/>
      <c r="D2" s="36" t="n"/>
      <c r="E2" s="36" t="n"/>
      <c r="F2" s="37" t="n"/>
      <c r="G2" s="37" t="n"/>
      <c r="H2" s="37" t="n"/>
      <c r="I2" s="37" t="n"/>
      <c r="J2" s="37" t="n"/>
      <c r="L2" s="37" t="n"/>
      <c r="M2" s="37" t="n"/>
      <c r="N2" s="37" t="n"/>
      <c r="O2" s="37" t="n"/>
      <c r="P2" s="37" t="n"/>
      <c r="Q2" s="37" t="n"/>
      <c r="R2" s="37" t="n"/>
      <c r="S2" s="37" t="n"/>
      <c r="T2" s="37" t="n"/>
      <c r="U2" s="37" t="n"/>
      <c r="V2" s="37" t="n"/>
      <c r="W2" s="37" t="n"/>
      <c r="X2" s="37" t="n"/>
      <c r="Y2" s="37" t="n"/>
      <c r="Z2" s="37" t="n"/>
      <c r="AA2" s="37" t="n"/>
      <c r="AB2" s="37" t="n"/>
      <c r="AC2" s="37" t="n"/>
      <c r="AD2" s="37" t="n"/>
      <c r="AE2" s="37" t="n"/>
      <c r="AF2" s="37" t="n"/>
      <c r="AG2" s="37" t="n"/>
      <c r="AH2" s="37" t="n"/>
      <c r="AI2" s="37" t="n"/>
      <c r="AJ2" s="37" t="n"/>
      <c r="AK2" s="37" t="n"/>
      <c r="AL2" s="37" t="n"/>
      <c r="AM2" s="37" t="n"/>
      <c r="AN2" s="37" t="n"/>
      <c r="AO2" s="37" t="n"/>
      <c r="AP2" s="37" t="n"/>
      <c r="AQ2" s="37" t="n"/>
      <c r="AR2" s="37" t="n"/>
      <c r="AS2" s="37" t="n"/>
      <c r="AT2" s="37" t="n"/>
      <c r="AU2" s="37" t="n"/>
      <c r="AV2" s="37" t="n"/>
      <c r="AW2" s="37" t="n"/>
      <c r="AX2" s="37" t="n"/>
      <c r="AY2" s="37" t="n"/>
      <c r="AZ2" s="37" t="n"/>
      <c r="BA2" s="37" t="n"/>
      <c r="BB2" s="37" t="n"/>
      <c r="BC2" s="37" t="n"/>
      <c r="BD2" s="37" t="n"/>
      <c r="BE2" s="37" t="n"/>
      <c r="BF2" s="37" t="n"/>
      <c r="BG2" s="37" t="n"/>
      <c r="BH2" s="37" t="n"/>
      <c r="BI2" s="37" t="n"/>
      <c r="BJ2" s="37" t="n"/>
      <c r="BK2" s="37" t="n"/>
      <c r="BL2" s="37" t="n"/>
      <c r="BM2" s="37" t="n"/>
      <c r="BN2" s="37" t="n"/>
      <c r="BO2" s="37" t="n"/>
      <c r="BP2" s="37" t="n"/>
      <c r="BQ2" s="37" t="n"/>
      <c r="BR2" s="37" t="n"/>
      <c r="BS2" s="37" t="n"/>
      <c r="BT2" s="37" t="n"/>
      <c r="BU2" s="37" t="n"/>
      <c r="BV2" s="37" t="n"/>
      <c r="BW2" s="37" t="n"/>
      <c r="BX2" s="37" t="n"/>
      <c r="BY2" s="37" t="n"/>
      <c r="BZ2" s="37" t="n"/>
      <c r="CA2" s="37" t="n"/>
      <c r="CB2" s="37" t="n"/>
      <c r="CC2" s="37" t="n"/>
      <c r="CD2" s="37" t="n"/>
      <c r="CE2" s="37" t="n"/>
      <c r="CF2" s="37" t="n"/>
      <c r="CG2" s="37" t="n"/>
      <c r="CH2" s="37" t="n"/>
      <c r="CI2" s="37" t="n"/>
      <c r="CJ2" s="37" t="n"/>
      <c r="CK2" s="37" t="n"/>
      <c r="CL2" s="37" t="n"/>
      <c r="CM2" s="37" t="n"/>
      <c r="CN2" s="37" t="n"/>
      <c r="CO2" s="37" t="n"/>
      <c r="CP2" s="37" t="n"/>
      <c r="CQ2" s="37" t="n"/>
      <c r="CR2" s="37" t="n"/>
      <c r="CS2" s="37" t="n"/>
      <c r="CT2" s="37" t="n"/>
      <c r="CU2" s="37" t="n"/>
      <c r="CV2" s="37" t="n"/>
      <c r="CW2" s="37" t="n"/>
      <c r="CX2" s="37" t="n"/>
      <c r="CY2" s="37" t="n"/>
      <c r="CZ2" s="37" t="n"/>
      <c r="DA2" s="37" t="n"/>
      <c r="DB2" s="37" t="n"/>
      <c r="DC2" s="37" t="n"/>
      <c r="DD2" s="37" t="n"/>
      <c r="DE2" s="37" t="n"/>
      <c r="DF2" s="37" t="n"/>
      <c r="DG2" s="37" t="n"/>
      <c r="DH2" s="37" t="n"/>
      <c r="DI2" s="37" t="n"/>
      <c r="DJ2" s="37" t="n"/>
      <c r="DK2" s="37" t="n"/>
      <c r="DL2" s="37" t="n"/>
      <c r="DM2" s="37" t="n"/>
      <c r="DN2" s="37" t="n"/>
      <c r="DO2" s="37" t="n"/>
      <c r="DP2" s="37" t="n"/>
      <c r="DQ2" s="37" t="n"/>
      <c r="DR2" s="37" t="n"/>
      <c r="DS2" s="37" t="n"/>
      <c r="DT2" s="37" t="n"/>
      <c r="DU2" s="37" t="n"/>
      <c r="DV2" s="37" t="n"/>
      <c r="DW2" s="37" t="n"/>
      <c r="DX2" s="37" t="n"/>
      <c r="DY2" s="37" t="n"/>
      <c r="DZ2" s="37" t="n"/>
      <c r="EA2" s="37" t="n"/>
      <c r="EB2" s="37" t="n"/>
      <c r="EC2" s="37" t="n"/>
      <c r="ED2" s="37" t="n"/>
      <c r="EE2" s="37" t="n"/>
      <c r="EF2" s="37" t="n"/>
      <c r="EG2" s="37" t="n"/>
      <c r="EH2" s="37" t="n"/>
      <c r="EI2" s="37" t="n"/>
      <c r="EJ2" s="37" t="n"/>
      <c r="EK2" s="37" t="n"/>
      <c r="EL2" s="37" t="n"/>
      <c r="EM2" s="37" t="n"/>
      <c r="EN2" s="37" t="n"/>
      <c r="EO2" s="37" t="n"/>
      <c r="EP2" s="37" t="n"/>
      <c r="EQ2" s="37" t="n"/>
      <c r="ER2" s="37" t="n"/>
      <c r="ES2" s="37" t="n"/>
      <c r="ET2" s="37" t="n"/>
      <c r="EU2" s="37" t="n"/>
      <c r="EV2" s="37" t="n"/>
      <c r="EW2" s="37" t="n"/>
      <c r="EX2" s="37" t="n"/>
    </row>
    <row r="3" ht="35" customFormat="1" customHeight="1" s="3">
      <c r="A3" s="4" t="n"/>
      <c r="B3" s="78" t="inlineStr">
        <is>
          <t xml:space="preserve">シェーディングされていないフィールドのみを入力します。  </t>
        </is>
      </c>
      <c r="D3" s="78" t="n"/>
      <c r="E3" s="78" t="n"/>
      <c r="F3" s="72" t="inlineStr">
        <is>
          <t>開始日</t>
        </is>
      </c>
      <c r="L3" s="79" t="n">
        <v>44213</v>
      </c>
      <c r="N3" s="4" t="n"/>
      <c r="O3" s="4" t="n"/>
      <c r="P3" s="4" t="n"/>
      <c r="Q3" s="4" t="n"/>
      <c r="R3" s="4" t="n"/>
      <c r="S3" s="4" t="n"/>
      <c r="T3" s="4" t="n"/>
      <c r="U3" s="4" t="n"/>
      <c r="V3" s="4" t="n"/>
      <c r="W3" s="4" t="n"/>
      <c r="X3" s="4" t="n"/>
      <c r="Y3" s="4" t="n"/>
      <c r="Z3" s="4" t="n"/>
      <c r="AA3" s="4" t="n"/>
      <c r="AB3" s="4" t="n"/>
      <c r="AC3" s="4" t="n"/>
      <c r="AD3" s="4" t="n"/>
      <c r="AE3" s="4" t="n"/>
      <c r="AF3" s="4" t="n"/>
      <c r="AG3" s="4" t="n"/>
      <c r="AH3" s="4" t="n"/>
      <c r="AI3" s="4" t="n"/>
      <c r="AJ3" s="4" t="n"/>
      <c r="AK3" s="4" t="n"/>
      <c r="AL3" s="4" t="n"/>
      <c r="AM3" s="4" t="n"/>
      <c r="AN3" s="4" t="n"/>
      <c r="AO3" s="4" t="n"/>
      <c r="AP3" s="4" t="n"/>
      <c r="AQ3" s="4" t="n"/>
      <c r="AR3" s="4" t="n"/>
      <c r="AS3" s="4" t="n"/>
      <c r="AT3" s="4" t="n"/>
      <c r="AU3" s="4" t="n"/>
      <c r="AV3" s="4" t="n"/>
      <c r="AW3" s="4" t="n"/>
      <c r="AX3" s="4" t="n"/>
      <c r="AY3" s="4" t="n"/>
      <c r="AZ3" s="4" t="n"/>
      <c r="BA3" s="4" t="n"/>
      <c r="BB3" s="4" t="n"/>
      <c r="BC3" s="4" t="n"/>
      <c r="BD3" s="4" t="n"/>
      <c r="BE3" s="4" t="n"/>
      <c r="BF3" s="4" t="n"/>
      <c r="BG3" s="4" t="n"/>
      <c r="BH3" s="4" t="n"/>
      <c r="BI3" s="4" t="n"/>
      <c r="BJ3" s="4" t="n"/>
      <c r="BK3" s="4" t="n"/>
      <c r="BL3" s="4" t="n"/>
      <c r="BM3" s="4" t="n"/>
      <c r="BN3" s="4" t="n"/>
      <c r="BO3" s="4" t="n"/>
      <c r="BP3" s="4" t="n"/>
      <c r="BQ3" s="4" t="n"/>
      <c r="BR3" s="4" t="n"/>
      <c r="BS3" s="4" t="n"/>
      <c r="BT3" s="4" t="n"/>
      <c r="BU3" s="4" t="n"/>
      <c r="BV3" s="4" t="n"/>
      <c r="BW3" s="4" t="n"/>
      <c r="BX3" s="4" t="n"/>
      <c r="BY3" s="4" t="n"/>
      <c r="BZ3" s="4" t="n"/>
      <c r="CA3" s="4" t="n"/>
      <c r="CB3" s="4" t="n"/>
      <c r="CC3" s="13" t="n"/>
      <c r="CD3" s="13" t="n"/>
      <c r="CE3" s="13" t="n"/>
      <c r="CF3" s="13" t="n"/>
      <c r="CG3" s="13" t="n"/>
      <c r="CH3" s="13" t="n"/>
      <c r="CI3" s="13" t="n"/>
      <c r="CJ3" s="13" t="n"/>
      <c r="CK3" s="13" t="n"/>
      <c r="CL3" s="13" t="n"/>
      <c r="CM3" s="13" t="n"/>
    </row>
    <row r="4">
      <c r="A4" s="10" t="n"/>
      <c r="D4" s="78" t="n"/>
      <c r="E4" s="78" t="n"/>
      <c r="F4" s="41" t="n"/>
      <c r="G4" s="41" t="n"/>
      <c r="H4" s="41" t="n"/>
      <c r="I4" s="41" t="n"/>
      <c r="J4" s="41" t="n"/>
      <c r="K4" s="41" t="n"/>
      <c r="L4" s="11" t="n"/>
      <c r="M4" s="10" t="n"/>
      <c r="N4" s="10" t="n"/>
      <c r="O4" s="10" t="n"/>
      <c r="P4" s="10" t="n"/>
      <c r="Q4" s="10" t="n"/>
      <c r="R4" s="10" t="n"/>
      <c r="S4" s="10" t="n"/>
      <c r="T4" s="10" t="n"/>
      <c r="U4" s="10" t="n"/>
      <c r="V4" s="10" t="n"/>
      <c r="W4" s="10" t="n"/>
      <c r="X4" s="10" t="n"/>
      <c r="Y4" s="10" t="n"/>
      <c r="Z4" s="10" t="n"/>
      <c r="AA4" s="10" t="n"/>
      <c r="AB4" s="10" t="n"/>
      <c r="AC4" s="10" t="n"/>
      <c r="AD4" s="10" t="n"/>
      <c r="AE4" s="10" t="n"/>
      <c r="AF4" s="10" t="n"/>
      <c r="AG4" s="10" t="n"/>
      <c r="AH4" s="10" t="n"/>
      <c r="AI4" s="10" t="n"/>
      <c r="AJ4" s="10" t="n"/>
      <c r="AK4" s="10" t="n"/>
      <c r="AL4" s="10" t="n"/>
      <c r="AM4" s="10" t="n"/>
      <c r="AN4" s="10" t="n"/>
      <c r="AO4" s="10" t="n"/>
      <c r="AP4" s="10" t="n"/>
      <c r="AQ4" s="10" t="n"/>
      <c r="AR4" s="10" t="n"/>
      <c r="AS4" s="10" t="n"/>
      <c r="AT4" s="10" t="n"/>
      <c r="AU4" s="10" t="n"/>
      <c r="AV4" s="10" t="n"/>
      <c r="AW4" s="10" t="n"/>
      <c r="AX4" s="10" t="n"/>
      <c r="AY4" s="10" t="n"/>
      <c r="AZ4" s="10" t="n"/>
      <c r="BA4" s="10" t="n"/>
      <c r="BB4" s="10" t="n"/>
      <c r="BC4" s="10" t="n"/>
      <c r="BD4" s="10" t="n"/>
      <c r="BE4" s="10" t="n"/>
      <c r="BF4" s="10" t="n"/>
      <c r="BG4" s="10" t="n"/>
      <c r="BH4" s="10" t="n"/>
      <c r="BI4" s="10" t="n"/>
      <c r="BJ4" s="10" t="n"/>
      <c r="BK4" s="10" t="n"/>
      <c r="BL4" s="10" t="n"/>
      <c r="BM4" s="10" t="n"/>
      <c r="BN4" s="10" t="n"/>
      <c r="BO4" s="10" t="n"/>
      <c r="BP4" s="10" t="n"/>
      <c r="BQ4" s="10" t="n"/>
      <c r="BR4" s="10" t="n"/>
      <c r="BS4" s="10" t="n"/>
      <c r="BT4" s="10" t="n"/>
      <c r="BU4" s="10" t="n"/>
      <c r="BV4" s="10" t="n"/>
      <c r="BW4" s="10" t="n"/>
      <c r="BX4" s="10" t="n"/>
      <c r="BY4" s="10" t="n"/>
      <c r="BZ4" s="10" t="n"/>
      <c r="CA4" s="10" t="n"/>
      <c r="CB4" s="10" t="n"/>
      <c r="CC4" s="13" t="n"/>
      <c r="CD4" s="13" t="n"/>
      <c r="CE4" s="13" t="n"/>
      <c r="CF4" s="13" t="n"/>
      <c r="CG4" s="13" t="n"/>
      <c r="CH4" s="13" t="n"/>
      <c r="CI4" s="13" t="n"/>
      <c r="CJ4" s="13" t="n"/>
      <c r="CK4" s="13" t="n"/>
      <c r="CL4" s="13" t="n"/>
      <c r="CM4" s="13" t="n"/>
    </row>
    <row r="5" ht="35" customFormat="1" customHeight="1" s="3">
      <c r="A5" s="4" t="n"/>
      <c r="B5" s="51" t="n"/>
      <c r="C5" s="4" t="inlineStr">
        <is>
          <t xml:space="preserve"> – 重要な活動</t>
        </is>
      </c>
      <c r="D5" s="4" t="n"/>
      <c r="E5" s="4" t="n"/>
      <c r="F5" s="72" t="inlineStr">
        <is>
          <t>終了日
wkndsと休日を除く</t>
        </is>
      </c>
      <c r="L5" s="52">
        <f>WORKDAY(L3,N5,holidays)</f>
        <v/>
      </c>
      <c r="M5" s="42" t="inlineStr">
        <is>
          <t>期間日で</t>
        </is>
      </c>
      <c r="N5" s="53">
        <f>S34</f>
        <v/>
      </c>
      <c r="O5" s="4" t="n"/>
      <c r="P5" s="4" t="n"/>
      <c r="Q5" s="4" t="n"/>
      <c r="R5" s="4" t="n"/>
      <c r="S5" s="4" t="n"/>
      <c r="T5" s="4" t="n"/>
      <c r="U5" s="4" t="n"/>
      <c r="V5" s="4" t="n"/>
      <c r="W5" s="4" t="n"/>
      <c r="X5" s="4" t="n"/>
      <c r="Y5" s="4" t="n"/>
      <c r="Z5" s="4" t="n"/>
      <c r="AA5" s="4" t="n"/>
      <c r="AB5" s="4" t="n"/>
      <c r="AC5" s="4" t="n"/>
      <c r="AD5" s="4" t="n"/>
      <c r="AE5" s="4" t="n"/>
      <c r="AF5" s="4" t="n"/>
      <c r="AG5" s="4" t="n"/>
      <c r="AH5" s="4" t="n"/>
      <c r="AI5" s="4" t="n"/>
      <c r="AJ5" s="4" t="n"/>
      <c r="AK5" s="4" t="n"/>
      <c r="AL5" s="4" t="n"/>
      <c r="AM5" s="4" t="n"/>
      <c r="AN5" s="4" t="n"/>
      <c r="AO5" s="4" t="n"/>
      <c r="AP5" s="4" t="n"/>
      <c r="AQ5" s="4" t="n"/>
      <c r="AR5" s="4" t="n"/>
      <c r="AS5" s="4" t="n"/>
      <c r="AT5" s="4" t="n"/>
      <c r="AU5" s="4" t="n"/>
      <c r="AV5" s="4" t="n"/>
      <c r="AW5" s="4" t="n"/>
      <c r="AX5" s="4" t="n"/>
      <c r="AY5" s="4" t="n"/>
      <c r="AZ5" s="4" t="n"/>
      <c r="BA5" s="4" t="n"/>
      <c r="BB5" s="4" t="n"/>
      <c r="BC5" s="4" t="n"/>
      <c r="BD5" s="4" t="n"/>
      <c r="BE5" s="4" t="n"/>
      <c r="BF5" s="4" t="n"/>
      <c r="BG5" s="4" t="n"/>
      <c r="BH5" s="4" t="n"/>
      <c r="BI5" s="4" t="n"/>
      <c r="BJ5" s="4" t="n"/>
      <c r="BK5" s="4" t="n"/>
      <c r="BL5" s="4" t="n"/>
      <c r="BM5" s="4" t="n"/>
      <c r="BN5" s="4" t="n"/>
      <c r="BO5" s="4" t="n"/>
      <c r="BP5" s="4" t="n"/>
      <c r="BQ5" s="4" t="n"/>
      <c r="BR5" s="4" t="n"/>
      <c r="BS5" s="4" t="n"/>
      <c r="BT5" s="4" t="n"/>
      <c r="BU5" s="4" t="n"/>
      <c r="BV5" s="4" t="n"/>
      <c r="BW5" s="4" t="n"/>
      <c r="BX5" s="4" t="n"/>
      <c r="BY5" s="4" t="n"/>
      <c r="BZ5" s="4" t="n"/>
      <c r="CA5" s="4" t="n"/>
      <c r="CB5" s="4" t="n"/>
      <c r="CC5" s="13" t="n"/>
      <c r="CD5" s="13" t="n"/>
      <c r="CE5" s="13" t="n"/>
      <c r="CF5" s="13" t="n"/>
      <c r="CG5" s="13" t="n"/>
      <c r="CH5" s="13" t="n"/>
      <c r="CI5" s="13" t="n"/>
      <c r="CJ5" s="13" t="n"/>
      <c r="CK5" s="13" t="n"/>
      <c r="CL5" s="13" t="n"/>
      <c r="CM5" s="13" t="n"/>
    </row>
    <row r="6">
      <c r="A6" s="10" t="n"/>
      <c r="B6" s="10" t="n"/>
      <c r="F6" s="41" t="n"/>
      <c r="G6" s="41" t="n"/>
      <c r="H6" s="41" t="n"/>
      <c r="I6" s="41" t="n"/>
      <c r="J6" s="41" t="n"/>
      <c r="K6" s="41" t="n"/>
      <c r="L6" s="11" t="n"/>
      <c r="M6" s="10" t="n"/>
      <c r="N6" s="10" t="n"/>
      <c r="O6" s="10" t="n"/>
      <c r="P6" s="10" t="n"/>
      <c r="Q6" s="10" t="n"/>
      <c r="R6" s="10" t="n"/>
      <c r="S6" s="10" t="n"/>
      <c r="T6" s="10" t="n"/>
      <c r="U6" s="10" t="n"/>
      <c r="V6" s="10" t="n"/>
      <c r="W6" s="10" t="n"/>
      <c r="X6" s="10" t="n"/>
      <c r="Y6" s="10" t="n"/>
      <c r="Z6" s="10" t="n"/>
      <c r="AA6" s="10" t="n"/>
      <c r="AB6" s="10" t="n"/>
      <c r="AC6" s="10" t="n"/>
      <c r="AD6" s="10" t="n"/>
      <c r="AE6" s="10" t="n"/>
      <c r="AF6" s="10" t="n"/>
      <c r="AG6" s="10" t="n"/>
      <c r="AH6" s="10" t="n"/>
      <c r="AI6" s="10" t="n"/>
      <c r="AJ6" s="10" t="n"/>
      <c r="AK6" s="10" t="n"/>
      <c r="AL6" s="10" t="n"/>
      <c r="AM6" s="10" t="n"/>
      <c r="AN6" s="10" t="n"/>
      <c r="AO6" s="10" t="n"/>
      <c r="AP6" s="10" t="n"/>
      <c r="AQ6" s="10" t="n"/>
      <c r="AR6" s="10" t="n"/>
      <c r="AS6" s="10" t="n"/>
      <c r="AT6" s="10" t="n"/>
      <c r="AU6" s="10" t="n"/>
      <c r="AV6" s="10" t="n"/>
      <c r="AW6" s="10" t="n"/>
      <c r="AX6" s="10" t="n"/>
      <c r="AY6" s="10" t="n"/>
      <c r="AZ6" s="10" t="n"/>
      <c r="BA6" s="10" t="n"/>
      <c r="BB6" s="10" t="n"/>
      <c r="BC6" s="10" t="n"/>
      <c r="BD6" s="10" t="n"/>
      <c r="BE6" s="10" t="n"/>
      <c r="BF6" s="10" t="n"/>
      <c r="BG6" s="10" t="n"/>
      <c r="BH6" s="10" t="n"/>
      <c r="BI6" s="10" t="n"/>
      <c r="BJ6" s="10" t="n"/>
      <c r="BK6" s="10" t="n"/>
      <c r="BL6" s="10" t="n"/>
      <c r="BM6" s="10" t="n"/>
      <c r="BN6" s="10" t="n"/>
      <c r="BO6" s="10" t="n"/>
      <c r="BP6" s="10" t="n"/>
      <c r="BQ6" s="10" t="n"/>
      <c r="BR6" s="10" t="n"/>
      <c r="BS6" s="10" t="n"/>
      <c r="BT6" s="10" t="n"/>
      <c r="BU6" s="10" t="n"/>
      <c r="BV6" s="10" t="n"/>
      <c r="BW6" s="10" t="n"/>
      <c r="BX6" s="10" t="n"/>
      <c r="BY6" s="10" t="n"/>
      <c r="BZ6" s="10" t="n"/>
      <c r="CA6" s="10" t="n"/>
      <c r="CB6" s="10" t="n"/>
      <c r="CC6" s="13" t="n"/>
      <c r="CD6" s="13" t="n"/>
      <c r="CE6" s="13" t="n"/>
      <c r="CF6" s="13" t="n"/>
      <c r="CG6" s="13" t="n"/>
      <c r="CH6" s="13" t="n"/>
      <c r="CI6" s="13" t="n"/>
      <c r="CJ6" s="13" t="n"/>
      <c r="CK6" s="13" t="n"/>
      <c r="CL6" s="13" t="n"/>
      <c r="CM6" s="13" t="n"/>
    </row>
    <row r="7" ht="20" customFormat="1" customHeight="1" s="3">
      <c r="A7" s="4" t="n"/>
      <c r="F7" s="4" t="n"/>
      <c r="G7" s="4" t="n"/>
      <c r="H7" s="4" t="n"/>
      <c r="I7" s="4" t="n"/>
      <c r="J7" s="4" t="n"/>
      <c r="K7" s="4" t="n"/>
      <c r="L7" s="77" t="inlineStr">
        <is>
          <t>期間 日数での</t>
        </is>
      </c>
      <c r="M7" s="80" t="n"/>
      <c r="N7" s="81" t="n"/>
      <c r="O7" s="43" t="n"/>
      <c r="P7" s="4" t="n"/>
      <c r="Q7" s="4" t="n"/>
      <c r="R7" s="4" t="n"/>
      <c r="S7" s="4" t="n"/>
      <c r="T7" s="4" t="n"/>
      <c r="U7" s="4" t="n"/>
      <c r="V7" s="4" t="n"/>
      <c r="W7" s="4" t="n"/>
      <c r="X7" s="4" t="n"/>
      <c r="Y7" s="4" t="n"/>
      <c r="Z7" s="4" t="n"/>
      <c r="AA7" s="4" t="n"/>
      <c r="AB7" s="4" t="n"/>
      <c r="AC7" s="4" t="n"/>
      <c r="AD7" s="4" t="n"/>
      <c r="AE7" s="4" t="n"/>
      <c r="AF7" s="4" t="n"/>
      <c r="AG7" s="4" t="n"/>
      <c r="AH7" s="4" t="n"/>
      <c r="AI7" s="4" t="n"/>
      <c r="AJ7" s="4" t="n"/>
      <c r="AK7" s="4" t="n"/>
      <c r="AL7" s="4" t="n"/>
      <c r="AM7" s="4" t="n"/>
      <c r="AN7" s="4" t="n"/>
      <c r="AO7" s="4" t="n"/>
      <c r="AP7" s="4" t="n"/>
      <c r="AQ7" s="4" t="n"/>
      <c r="AR7" s="4" t="n"/>
      <c r="AS7" s="4" t="n"/>
      <c r="AT7" s="4" t="n"/>
      <c r="AU7" s="4" t="n"/>
      <c r="AV7" s="4" t="n"/>
      <c r="AW7" s="4" t="n"/>
      <c r="AX7" s="4" t="n"/>
      <c r="AY7" s="4" t="n"/>
      <c r="AZ7" s="4" t="n"/>
      <c r="BA7" s="4" t="n"/>
      <c r="BB7" s="4" t="n"/>
      <c r="BC7" s="4" t="n"/>
      <c r="BD7" s="4" t="n"/>
      <c r="BE7" s="4" t="n"/>
      <c r="BF7" s="4" t="n"/>
      <c r="BG7" s="4" t="n"/>
      <c r="BH7" s="4" t="n"/>
      <c r="BI7" s="4" t="n"/>
      <c r="BJ7" s="4" t="n"/>
      <c r="BK7" s="4" t="n"/>
      <c r="BL7" s="4" t="n"/>
      <c r="BM7" s="4" t="n"/>
      <c r="BN7" s="4" t="n"/>
      <c r="BO7" s="4" t="n"/>
      <c r="BP7" s="4" t="n"/>
      <c r="BQ7" s="4" t="n"/>
      <c r="BR7" s="4" t="n"/>
      <c r="BS7" s="4" t="n"/>
      <c r="BT7" s="4" t="n"/>
      <c r="BU7" s="4" t="n"/>
      <c r="BV7" s="4" t="n"/>
      <c r="BW7" s="4" t="n"/>
      <c r="BX7" s="4" t="n"/>
      <c r="BY7" s="4" t="n"/>
      <c r="BZ7" s="4" t="n"/>
      <c r="CA7" s="4" t="n"/>
      <c r="CB7" s="4" t="n"/>
      <c r="CC7" s="13" t="n"/>
      <c r="CD7" s="13" t="n"/>
      <c r="CE7" s="13" t="n"/>
      <c r="CF7" s="13" t="n"/>
      <c r="CG7" s="13" t="n"/>
      <c r="CH7" s="13" t="n"/>
      <c r="CI7" s="13" t="n"/>
      <c r="CJ7" s="18" t="n"/>
      <c r="CK7" s="13" t="n"/>
      <c r="CL7" s="13" t="n"/>
      <c r="CM7" s="13" t="n"/>
    </row>
    <row r="8" ht="20" customFormat="1" customHeight="1" s="9" thickBot="1">
      <c r="A8" s="12" t="n"/>
      <c r="B8" s="62" t="n"/>
      <c r="C8" s="62" t="n"/>
      <c r="D8" s="62" t="n"/>
      <c r="E8" s="62" t="n"/>
      <c r="F8" s="74" t="inlineStr">
        <is>
          <t>先行アクティビティ</t>
        </is>
      </c>
      <c r="G8" s="80" t="n"/>
      <c r="H8" s="80" t="n"/>
      <c r="I8" s="80" t="n"/>
      <c r="J8" s="80" t="n"/>
      <c r="K8" s="81" t="n"/>
      <c r="L8" s="45" t="inlineStr">
        <is>
          <t>楽天的</t>
        </is>
      </c>
      <c r="M8" s="45" t="inlineStr">
        <is>
          <t>恐らく</t>
        </is>
      </c>
      <c r="N8" s="45" t="inlineStr">
        <is>
          <t>悲観的</t>
        </is>
      </c>
      <c r="O8" s="46" t="inlineStr">
        <is>
          <t>期待</t>
        </is>
      </c>
      <c r="P8" s="47" t="inlineStr">
        <is>
          <t>早いスタート</t>
        </is>
      </c>
      <c r="Q8" s="46" t="inlineStr">
        <is>
          <t>アーリーフィニッシュ</t>
        </is>
      </c>
      <c r="R8" s="46" t="inlineStr">
        <is>
          <t>レイトスタート</t>
        </is>
      </c>
      <c r="S8" s="46" t="inlineStr">
        <is>
          <t>レイトフィニッシュ</t>
        </is>
      </c>
      <c r="T8" s="12" t="n"/>
      <c r="U8" s="12" t="n"/>
      <c r="V8" s="12" t="n"/>
      <c r="W8" s="12" t="n"/>
      <c r="X8" s="12" t="n"/>
      <c r="Y8" s="12" t="n"/>
      <c r="Z8" s="12" t="n"/>
      <c r="AA8" s="12" t="n"/>
      <c r="AB8" s="12" t="n"/>
      <c r="AC8" s="12" t="n"/>
      <c r="AD8" s="12" t="n"/>
      <c r="AE8" s="12" t="n"/>
      <c r="AF8" s="12" t="n"/>
      <c r="AG8" s="12" t="n"/>
      <c r="AH8" s="12" t="n"/>
      <c r="AI8" s="12" t="n"/>
      <c r="AJ8" s="12" t="n"/>
      <c r="AK8" s="12" t="n"/>
      <c r="AL8" s="12" t="n"/>
      <c r="AM8" s="12" t="n"/>
      <c r="AN8" s="12" t="n"/>
      <c r="AO8" s="12" t="n"/>
      <c r="AP8" s="12" t="n"/>
      <c r="AQ8" s="12" t="n"/>
      <c r="AR8" s="12" t="n"/>
      <c r="AS8" s="12" t="n"/>
      <c r="AT8" s="12" t="n"/>
      <c r="AU8" s="12" t="n"/>
      <c r="AV8" s="12" t="n"/>
      <c r="AW8" s="12" t="n"/>
      <c r="AX8" s="12" t="n"/>
      <c r="AY8" s="12" t="n"/>
      <c r="AZ8" s="12" t="n"/>
      <c r="BA8" s="12" t="n"/>
      <c r="BB8" s="12" t="n"/>
      <c r="BC8" s="12" t="n"/>
      <c r="BD8" s="12" t="n"/>
      <c r="BE8" s="12" t="n"/>
      <c r="BF8" s="12" t="n"/>
      <c r="BG8" s="12" t="n"/>
      <c r="BH8" s="12" t="n"/>
      <c r="BI8" s="12" t="n"/>
      <c r="BJ8" s="12" t="n"/>
      <c r="BK8" s="12" t="n"/>
      <c r="BL8" s="12" t="n"/>
      <c r="BM8" s="12" t="n"/>
      <c r="BN8" s="12" t="n"/>
      <c r="BO8" s="12" t="n"/>
      <c r="BP8" s="12" t="n"/>
      <c r="BQ8" s="12" t="n"/>
      <c r="BR8" s="12" t="n"/>
      <c r="BS8" s="12" t="n"/>
      <c r="BT8" s="12" t="n"/>
      <c r="BU8" s="12" t="n"/>
      <c r="BV8" s="12" t="n"/>
      <c r="BW8" s="12" t="n"/>
      <c r="BX8" s="12" t="n"/>
      <c r="BY8" s="12" t="n"/>
      <c r="BZ8" s="12" t="n"/>
      <c r="CA8" s="12" t="n"/>
      <c r="CB8" s="12" t="n"/>
      <c r="CC8" s="12" t="n"/>
      <c r="CD8" s="12" t="n"/>
      <c r="CE8" s="12" t="n"/>
      <c r="CF8" s="12" t="n"/>
      <c r="CG8" s="12" t="n"/>
      <c r="CH8" s="12" t="n"/>
      <c r="CI8" s="12" t="n"/>
      <c r="CJ8" s="12" t="n"/>
      <c r="CK8" s="12" t="n"/>
      <c r="CL8" s="12" t="n"/>
      <c r="CM8" s="12" t="n"/>
    </row>
    <row r="9" ht="20" customFormat="1" customHeight="1" s="3" thickTop="1">
      <c r="A9" s="4" t="n"/>
      <c r="B9" s="57" t="inlineStr">
        <is>
          <t>身分証明書</t>
        </is>
      </c>
      <c r="C9" s="57" t="inlineStr">
        <is>
          <t>タスク名</t>
        </is>
      </c>
      <c r="D9" s="57" t="inlineStr">
        <is>
          <t>割り当て先</t>
        </is>
      </c>
      <c r="E9" s="57" t="inlineStr">
        <is>
          <t>地位</t>
        </is>
      </c>
      <c r="F9" s="76" t="inlineStr">
        <is>
          <t>PA – 列に個別に入力</t>
        </is>
      </c>
      <c r="G9" s="80" t="n"/>
      <c r="H9" s="80" t="n"/>
      <c r="I9" s="80" t="n"/>
      <c r="J9" s="80" t="n"/>
      <c r="K9" s="81" t="n"/>
      <c r="L9" s="54" t="inlineStr">
        <is>
          <t>分</t>
        </is>
      </c>
      <c r="M9" s="54" t="inlineStr">
        <is>
          <t>平均</t>
        </is>
      </c>
      <c r="N9" s="54" t="inlineStr">
        <is>
          <t>マックス</t>
        </is>
      </c>
      <c r="O9" s="54" t="inlineStr">
        <is>
          <t>期間</t>
        </is>
      </c>
      <c r="P9" s="32" t="inlineStr">
        <is>
          <t>ES</t>
        </is>
      </c>
      <c r="Q9" s="32" t="inlineStr">
        <is>
          <t>エフ</t>
        </is>
      </c>
      <c r="R9" s="32" t="inlineStr">
        <is>
          <t>LS</t>
        </is>
      </c>
      <c r="S9" s="32" t="inlineStr">
        <is>
          <t>LF</t>
        </is>
      </c>
      <c r="T9" s="32" t="inlineStr">
        <is>
          <t>スラック</t>
        </is>
      </c>
      <c r="U9" s="4" t="n"/>
      <c r="V9" s="65" t="inlineStr">
        <is>
          <t>地位</t>
        </is>
      </c>
      <c r="CC9" s="17" t="n"/>
      <c r="CD9" s="17" t="n"/>
      <c r="CE9" s="17" t="n"/>
      <c r="CF9" s="17" t="n"/>
      <c r="CG9" s="17" t="n"/>
      <c r="CH9" s="17" t="n"/>
      <c r="CI9" s="17" t="n"/>
      <c r="CJ9" s="17" t="n"/>
      <c r="CK9" s="17" t="n"/>
      <c r="CL9" s="17" t="n"/>
      <c r="CM9" s="17" t="n"/>
    </row>
    <row r="10" ht="20" customFormat="1" customHeight="1" s="3">
      <c r="A10" s="4" t="n"/>
      <c r="B10" s="71" t="n">
        <v>1</v>
      </c>
      <c r="C10" s="64" t="inlineStr">
        <is>
          <t>プロジェクトの構想と開始</t>
        </is>
      </c>
      <c r="D10" s="71" t="n"/>
      <c r="E10" s="71" t="inlineStr">
        <is>
          <t>進行中で</t>
        </is>
      </c>
      <c r="F10" s="50" t="n"/>
      <c r="G10" s="50" t="n"/>
      <c r="H10" s="50" t="n"/>
      <c r="I10" s="50" t="n"/>
      <c r="J10" s="50" t="n"/>
      <c r="K10" s="50" t="n"/>
      <c r="L10" s="50" t="n"/>
      <c r="M10" s="50" t="n"/>
      <c r="N10" s="50" t="n"/>
      <c r="O10" s="31">
        <f>((L10+M10+N10)/3)</f>
        <v/>
      </c>
      <c r="P10" s="31" t="n">
        <v>0</v>
      </c>
      <c r="Q10" s="31">
        <f>P10+O10</f>
        <v/>
      </c>
      <c r="R10" s="31">
        <f>IF(S10-O10&lt;0,0,S10-O10)</f>
        <v/>
      </c>
      <c r="S10" s="31">
        <f>MIN(BC45:CA45)</f>
        <v/>
      </c>
      <c r="T10" s="31">
        <f>IF(ROUND(S10-Q10,5)&lt;0,0,ROUND(S10-Q10,5))</f>
        <v/>
      </c>
      <c r="U10" s="4" t="n"/>
      <c r="V10" s="58" t="inlineStr">
        <is>
          <t>開始されていません</t>
        </is>
      </c>
      <c r="CC10" s="17" t="n"/>
      <c r="CD10" s="17" t="n"/>
      <c r="CE10" s="17" t="n"/>
      <c r="CF10" s="17" t="n"/>
      <c r="CG10" s="17" t="n"/>
      <c r="CH10" s="17" t="n"/>
      <c r="CI10" s="17" t="n"/>
      <c r="CJ10" s="17" t="n"/>
      <c r="CK10" s="17" t="n"/>
      <c r="CL10" s="17" t="n"/>
      <c r="CM10" s="17" t="n"/>
    </row>
    <row r="11" ht="20" customFormat="1" customHeight="1" s="3">
      <c r="A11" s="4" t="n"/>
      <c r="B11" s="71" t="n">
        <v>2</v>
      </c>
      <c r="C11" s="60" t="inlineStr">
        <is>
          <t>プロジェクト憲章</t>
        </is>
      </c>
      <c r="D11" s="71" t="n"/>
      <c r="E11" s="71" t="inlineStr">
        <is>
          <t>完成</t>
        </is>
      </c>
      <c r="F11" s="30" t="n">
        <v>1</v>
      </c>
      <c r="G11" s="30" t="n"/>
      <c r="H11" s="30" t="n"/>
      <c r="I11" s="30" t="n"/>
      <c r="J11" s="30" t="n"/>
      <c r="K11" s="30" t="n"/>
      <c r="L11" s="48" t="n">
        <v>8</v>
      </c>
      <c r="M11" s="48" t="n">
        <v>10</v>
      </c>
      <c r="N11" s="49" t="n">
        <v>12</v>
      </c>
      <c r="O11" s="28">
        <f>((L11+M11+N11)/3)</f>
        <v/>
      </c>
      <c r="P11" s="28">
        <f>MAX(V46:AA46)</f>
        <v/>
      </c>
      <c r="Q11" s="28">
        <f>P11+O11</f>
        <v/>
      </c>
      <c r="R11" s="28">
        <f>IF(S11-O11&lt;0,0,S11-O11)</f>
        <v/>
      </c>
      <c r="S11" s="28">
        <f>MIN(BC46:CA46)</f>
        <v/>
      </c>
      <c r="T11" s="28">
        <f>IF(ROUND(S11-Q11,5)&lt;0,0,ROUND(S11-Q11,5))</f>
        <v/>
      </c>
      <c r="U11" s="4" t="n"/>
      <c r="V11" s="66" t="inlineStr">
        <is>
          <t>進行中で</t>
        </is>
      </c>
      <c r="CC11" s="17" t="n"/>
      <c r="CD11" s="17" t="n"/>
      <c r="CE11" s="17" t="n"/>
      <c r="CF11" s="17" t="n"/>
      <c r="CG11" s="17" t="n"/>
      <c r="CH11" s="17" t="n"/>
      <c r="CI11" s="17" t="n"/>
      <c r="CJ11" s="17" t="n"/>
      <c r="CK11" s="17" t="n"/>
      <c r="CL11" s="17" t="n"/>
      <c r="CM11" s="17" t="n"/>
    </row>
    <row r="12" ht="20" customFormat="1" customHeight="1" s="3">
      <c r="A12" s="4" t="n"/>
      <c r="B12" s="71" t="n">
        <v>3</v>
      </c>
      <c r="C12" s="61" t="inlineStr">
        <is>
          <t>プロジェクト憲章の改訂</t>
        </is>
      </c>
      <c r="D12" s="71" t="n"/>
      <c r="E12" s="71" t="inlineStr">
        <is>
          <t>開始されていません</t>
        </is>
      </c>
      <c r="F12" s="26" t="n">
        <v>1</v>
      </c>
      <c r="G12" s="26" t="n">
        <v>2</v>
      </c>
      <c r="H12" s="26" t="n"/>
      <c r="I12" s="26" t="n"/>
      <c r="J12" s="26" t="n"/>
      <c r="K12" s="26" t="n"/>
      <c r="L12" s="22" t="n">
        <v>2</v>
      </c>
      <c r="M12" s="22" t="n">
        <v>5</v>
      </c>
      <c r="N12" s="27" t="n">
        <v>8</v>
      </c>
      <c r="O12" s="28">
        <f>((L12+M12+N12)/3)</f>
        <v/>
      </c>
      <c r="P12" s="28">
        <f>MAX(V47:AA47)</f>
        <v/>
      </c>
      <c r="Q12" s="28">
        <f>P12+O12</f>
        <v/>
      </c>
      <c r="R12" s="28">
        <f>IF(S12-O12&lt;0,0,S12-O12)</f>
        <v/>
      </c>
      <c r="S12" s="28">
        <f>MIN(BC47:CA47)</f>
        <v/>
      </c>
      <c r="T12" s="28">
        <f>IF(ROUND(S12-Q12,5)&lt;0,0,ROUND(S12-Q12,5))</f>
        <v/>
      </c>
      <c r="U12" s="4" t="n"/>
      <c r="V12" s="66" t="inlineStr">
        <is>
          <t>完成</t>
        </is>
      </c>
      <c r="CC12" s="17" t="n"/>
      <c r="CD12" s="17" t="n"/>
      <c r="CE12" s="17" t="n"/>
      <c r="CF12" s="17" t="n"/>
      <c r="CG12" s="17" t="n"/>
      <c r="CH12" s="17" t="n"/>
      <c r="CI12" s="17" t="n"/>
      <c r="CJ12" s="17" t="n"/>
      <c r="CK12" s="17" t="n"/>
      <c r="CL12" s="17" t="n"/>
      <c r="CM12" s="17" t="n"/>
    </row>
    <row r="13" ht="20" customFormat="1" customHeight="1" s="3">
      <c r="A13" s="4" t="n"/>
      <c r="B13" s="71" t="n">
        <v>4</v>
      </c>
      <c r="C13" s="60" t="inlineStr">
        <is>
          <t>研究</t>
        </is>
      </c>
      <c r="D13" s="71" t="n"/>
      <c r="E13" s="71" t="inlineStr">
        <is>
          <t>遅れた</t>
        </is>
      </c>
      <c r="F13" s="26" t="n">
        <v>2</v>
      </c>
      <c r="G13" s="26" t="n">
        <v>3</v>
      </c>
      <c r="H13" s="26" t="n"/>
      <c r="I13" s="26" t="n"/>
      <c r="J13" s="26" t="n"/>
      <c r="K13" s="26" t="n"/>
      <c r="L13" s="22" t="n">
        <v>30</v>
      </c>
      <c r="M13" s="22" t="n">
        <v>45</v>
      </c>
      <c r="N13" s="27" t="n">
        <v>60</v>
      </c>
      <c r="O13" s="28">
        <f>((L13+M13+N13)/3)</f>
        <v/>
      </c>
      <c r="P13" s="28">
        <f>MAX(V48:AA48)</f>
        <v/>
      </c>
      <c r="Q13" s="28">
        <f>P13+O13</f>
        <v/>
      </c>
      <c r="R13" s="28">
        <f>IF(S13-O13&lt;0,0,S13-O13)</f>
        <v/>
      </c>
      <c r="S13" s="28">
        <f>MIN(BC48:CA48)</f>
        <v/>
      </c>
      <c r="T13" s="28">
        <f>IF(ROUND(S13-Q13,5)&lt;0,0,ROUND(S13-Q13,5))</f>
        <v/>
      </c>
      <c r="U13" s="4" t="n"/>
      <c r="V13" s="67" t="inlineStr">
        <is>
          <t>保留中</t>
        </is>
      </c>
      <c r="CC13" s="17" t="n"/>
      <c r="CD13" s="17" t="n"/>
      <c r="CE13" s="17" t="n"/>
      <c r="CF13" s="17" t="n"/>
      <c r="CG13" s="17" t="n"/>
      <c r="CH13" s="17" t="n"/>
      <c r="CI13" s="17" t="n"/>
      <c r="CJ13" s="17" t="n"/>
      <c r="CK13" s="17" t="n"/>
      <c r="CL13" s="17" t="n"/>
      <c r="CM13" s="17" t="n"/>
    </row>
    <row r="14" ht="20" customFormat="1" customHeight="1" s="3">
      <c r="A14" s="4" t="n"/>
      <c r="B14" s="71" t="n">
        <v>5</v>
      </c>
      <c r="C14" s="60" t="inlineStr">
        <is>
          <t>予測</t>
        </is>
      </c>
      <c r="D14" s="71" t="n"/>
      <c r="E14" s="71" t="inlineStr">
        <is>
          <t>保留中</t>
        </is>
      </c>
      <c r="F14" s="26" t="n">
        <v>2</v>
      </c>
      <c r="G14" s="26" t="n">
        <v>3</v>
      </c>
      <c r="H14" s="26" t="n"/>
      <c r="I14" s="26" t="n"/>
      <c r="J14" s="26" t="n"/>
      <c r="K14" s="26" t="n"/>
      <c r="L14" s="22" t="n">
        <v>8</v>
      </c>
      <c r="M14" s="22" t="n">
        <v>11</v>
      </c>
      <c r="N14" s="27" t="n">
        <v>14</v>
      </c>
      <c r="O14" s="28">
        <f>((L14+M14+N14)/3)</f>
        <v/>
      </c>
      <c r="P14" s="28">
        <f>MAX(V49:AA49)</f>
        <v/>
      </c>
      <c r="Q14" s="28">
        <f>P14+O14</f>
        <v/>
      </c>
      <c r="R14" s="28">
        <f>IF(S14-O14&lt;0,0,S14-O14)</f>
        <v/>
      </c>
      <c r="S14" s="28">
        <f>MIN(BC49:CA49)</f>
        <v/>
      </c>
      <c r="T14" s="28">
        <f>IF(ROUND(S14-Q14,5)&lt;0,0,ROUND(S14-Q14,5))</f>
        <v/>
      </c>
      <c r="U14" s="4" t="n"/>
      <c r="V14" s="68" t="inlineStr">
        <is>
          <t>遅れた</t>
        </is>
      </c>
      <c r="CC14" s="17" t="n"/>
      <c r="CD14" s="17" t="n"/>
      <c r="CE14" s="17" t="n"/>
      <c r="CF14" s="17" t="n"/>
      <c r="CG14" s="17" t="n"/>
      <c r="CH14" s="17" t="n"/>
      <c r="CI14" s="17" t="n"/>
      <c r="CJ14" s="17" t="n"/>
      <c r="CK14" s="17" t="n"/>
      <c r="CL14" s="17" t="n"/>
      <c r="CM14" s="17" t="n"/>
    </row>
    <row r="15" ht="20" customFormat="1" customHeight="1" s="3">
      <c r="A15" s="4" t="n"/>
      <c r="B15" s="71" t="n">
        <v>6</v>
      </c>
      <c r="C15" s="60" t="inlineStr">
        <is>
          <t>ステークホルダー</t>
        </is>
      </c>
      <c r="D15" s="71" t="n"/>
      <c r="E15" s="71" t="inlineStr">
        <is>
          <t>ニーズレビュー</t>
        </is>
      </c>
      <c r="F15" s="26" t="n">
        <v>1</v>
      </c>
      <c r="G15" s="26" t="n"/>
      <c r="H15" s="26" t="n"/>
      <c r="I15" s="26" t="n"/>
      <c r="J15" s="26" t="n"/>
      <c r="K15" s="26" t="n"/>
      <c r="L15" s="22" t="n">
        <v>10</v>
      </c>
      <c r="M15" s="22" t="n">
        <v>14</v>
      </c>
      <c r="N15" s="27" t="n">
        <v>18</v>
      </c>
      <c r="O15" s="28">
        <f>((L15+M15+N15)/3)</f>
        <v/>
      </c>
      <c r="P15" s="28">
        <f>MAX(V50:AA50)</f>
        <v/>
      </c>
      <c r="Q15" s="28">
        <f>P15+O15</f>
        <v/>
      </c>
      <c r="R15" s="28">
        <f>IF(S15-O15&lt;0,0,S15-O15)</f>
        <v/>
      </c>
      <c r="S15" s="28">
        <f>MIN(BC50:CA50)</f>
        <v/>
      </c>
      <c r="T15" s="28">
        <f>IF(ROUND(S15-Q15,5)&lt;0,0,ROUND(S15-Q15,5))</f>
        <v/>
      </c>
      <c r="U15" s="4" t="n"/>
      <c r="V15" s="69" t="inlineStr">
        <is>
          <t>ニーズレビュー</t>
        </is>
      </c>
      <c r="CC15" s="17" t="n"/>
      <c r="CD15" s="17" t="n"/>
      <c r="CE15" s="17" t="n"/>
      <c r="CF15" s="17" t="n"/>
      <c r="CG15" s="17" t="n"/>
      <c r="CH15" s="17" t="n"/>
      <c r="CI15" s="17" t="n"/>
      <c r="CJ15" s="17" t="n"/>
      <c r="CK15" s="17" t="n"/>
      <c r="CL15" s="17" t="n"/>
      <c r="CM15" s="17" t="n"/>
    </row>
    <row r="16" ht="20" customFormat="1" customHeight="1" s="3">
      <c r="A16" s="4" t="n"/>
      <c r="B16" s="71" t="n">
        <v>7</v>
      </c>
      <c r="C16" s="60" t="inlineStr">
        <is>
          <t>ガイドライン</t>
        </is>
      </c>
      <c r="D16" s="71" t="n"/>
      <c r="E16" s="71" t="inlineStr">
        <is>
          <t>更新が必要</t>
        </is>
      </c>
      <c r="F16" s="26" t="n">
        <v>6</v>
      </c>
      <c r="G16" s="26" t="n"/>
      <c r="H16" s="26" t="n"/>
      <c r="I16" s="26" t="n"/>
      <c r="J16" s="26" t="n"/>
      <c r="K16" s="26" t="n"/>
      <c r="L16" s="22" t="n">
        <v>12</v>
      </c>
      <c r="M16" s="22" t="n">
        <v>14</v>
      </c>
      <c r="N16" s="27" t="n">
        <v>16</v>
      </c>
      <c r="O16" s="28">
        <f>((L16+M16+N16)/3)</f>
        <v/>
      </c>
      <c r="P16" s="28">
        <f>MAX(V51:AA51)</f>
        <v/>
      </c>
      <c r="Q16" s="28">
        <f>P16+O16</f>
        <v/>
      </c>
      <c r="R16" s="28">
        <f>IF(S16-O16&lt;0,0,S16-O16)</f>
        <v/>
      </c>
      <c r="S16" s="28">
        <f>MIN(BC51:CA51)</f>
        <v/>
      </c>
      <c r="T16" s="28">
        <f>IF(ROUND(S16-Q16,5)&lt;0,0,ROUND(S16-Q16,5))</f>
        <v/>
      </c>
      <c r="U16" s="4" t="n"/>
      <c r="V16" s="70" t="inlineStr">
        <is>
          <t>更新が必要</t>
        </is>
      </c>
      <c r="CC16" s="17" t="n"/>
      <c r="CD16" s="17" t="n"/>
      <c r="CE16" s="17" t="n"/>
      <c r="CF16" s="17" t="n"/>
      <c r="CG16" s="17" t="n"/>
      <c r="CH16" s="17" t="n"/>
      <c r="CI16" s="17" t="n"/>
      <c r="CJ16" s="17" t="n"/>
      <c r="CK16" s="17" t="n"/>
      <c r="CL16" s="17" t="n"/>
      <c r="CM16" s="17" t="n"/>
    </row>
    <row r="17" ht="20" customFormat="1" customHeight="1" s="3">
      <c r="A17" s="4" t="n"/>
      <c r="B17" s="71" t="n">
        <v>8</v>
      </c>
      <c r="C17" s="60" t="inlineStr">
        <is>
          <t>プロジェクトの開始</t>
        </is>
      </c>
      <c r="D17" s="71" t="n"/>
      <c r="E17" s="71" t="n"/>
      <c r="F17" s="26" t="n">
        <v>7</v>
      </c>
      <c r="G17" s="26" t="n"/>
      <c r="H17" s="26" t="n"/>
      <c r="I17" s="26" t="n"/>
      <c r="J17" s="26" t="n"/>
      <c r="K17" s="26" t="n"/>
      <c r="L17" s="22" t="n">
        <v>15</v>
      </c>
      <c r="M17" s="22" t="n">
        <v>19</v>
      </c>
      <c r="N17" s="27" t="n">
        <v>25</v>
      </c>
      <c r="O17" s="28">
        <f>((L17+M17+N17)/3)</f>
        <v/>
      </c>
      <c r="P17" s="28">
        <f>MAX(V52:AA52)</f>
        <v/>
      </c>
      <c r="Q17" s="28">
        <f>P17+O17</f>
        <v/>
      </c>
      <c r="R17" s="28">
        <f>IF(S17-O17&lt;0,0,S17-O17)</f>
        <v/>
      </c>
      <c r="S17" s="28">
        <f>MIN(BC52:CA52)</f>
        <v/>
      </c>
      <c r="T17" s="28">
        <f>IF(ROUND(S17-Q17,5)&lt;0,0,ROUND(S17-Q17,5))</f>
        <v/>
      </c>
      <c r="U17" s="4" t="n"/>
      <c r="V17" s="71" t="n"/>
      <c r="CC17" s="17" t="n"/>
      <c r="CD17" s="17" t="n"/>
      <c r="CE17" s="17" t="n"/>
      <c r="CF17" s="17" t="n"/>
      <c r="CG17" s="17" t="n"/>
      <c r="CH17" s="17" t="n"/>
      <c r="CI17" s="17" t="n"/>
      <c r="CJ17" s="17" t="n"/>
      <c r="CK17" s="17" t="n"/>
      <c r="CL17" s="17" t="n"/>
      <c r="CM17" s="17" t="n"/>
    </row>
    <row r="18" ht="20" customFormat="1" customHeight="1" s="3">
      <c r="A18" s="4" t="n"/>
      <c r="B18" s="71" t="n">
        <v>9</v>
      </c>
      <c r="C18" s="64" t="inlineStr">
        <is>
          <t>プロジェクトの定義と計画</t>
        </is>
      </c>
      <c r="D18" s="71" t="n"/>
      <c r="E18" s="71" t="n"/>
      <c r="F18" s="26" t="n"/>
      <c r="G18" s="26" t="n"/>
      <c r="H18" s="26" t="n"/>
      <c r="I18" s="26" t="n"/>
      <c r="J18" s="26" t="n"/>
      <c r="K18" s="26" t="n"/>
      <c r="L18" s="22" t="n"/>
      <c r="M18" s="22" t="n"/>
      <c r="N18" s="27" t="n"/>
      <c r="O18" s="28">
        <f>((L18+M18+N18)/3)</f>
        <v/>
      </c>
      <c r="P18" s="28">
        <f>MAX(V53:AA53)</f>
        <v/>
      </c>
      <c r="Q18" s="28">
        <f>P18+O18</f>
        <v/>
      </c>
      <c r="R18" s="28">
        <f>IF(S18-O18&lt;0,0,S18-O18)</f>
        <v/>
      </c>
      <c r="S18" s="28">
        <f>MIN(BC53:CA53)</f>
        <v/>
      </c>
      <c r="T18" s="28">
        <f>IF(ROUND(S18-Q18,5)&lt;0,0,ROUND(S18-Q18,5))</f>
        <v/>
      </c>
      <c r="U18" s="4" t="n"/>
      <c r="V18" s="71" t="n"/>
      <c r="CC18" s="17" t="n"/>
      <c r="CD18" s="17" t="n"/>
      <c r="CE18" s="17" t="n"/>
      <c r="CF18" s="17" t="n"/>
      <c r="CG18" s="17" t="n"/>
      <c r="CH18" s="17" t="n"/>
      <c r="CI18" s="17" t="n"/>
      <c r="CJ18" s="17" t="n"/>
      <c r="CK18" s="17" t="n"/>
      <c r="CL18" s="17" t="n"/>
      <c r="CM18" s="17" t="n"/>
    </row>
    <row r="19" ht="20" customFormat="1" customHeight="1" s="3">
      <c r="A19" s="4" t="n"/>
      <c r="B19" s="71" t="n">
        <v>10</v>
      </c>
      <c r="C19" s="60" t="inlineStr">
        <is>
          <t>スコープと目標設定</t>
        </is>
      </c>
      <c r="D19" s="71" t="n"/>
      <c r="E19" s="71" t="n"/>
      <c r="F19" s="26" t="n">
        <v>2</v>
      </c>
      <c r="G19" s="26" t="n">
        <v>3</v>
      </c>
      <c r="H19" s="26" t="n"/>
      <c r="I19" s="26" t="n"/>
      <c r="J19" s="26" t="n"/>
      <c r="K19" s="26" t="n"/>
      <c r="L19" s="22" t="n">
        <v>8</v>
      </c>
      <c r="M19" s="22" t="n">
        <v>10</v>
      </c>
      <c r="N19" s="27" t="n">
        <v>20</v>
      </c>
      <c r="O19" s="28">
        <f>((L19+M19+N19)/3)</f>
        <v/>
      </c>
      <c r="P19" s="28">
        <f>MAX(V54:AA54)</f>
        <v/>
      </c>
      <c r="Q19" s="28">
        <f>P19+O19</f>
        <v/>
      </c>
      <c r="R19" s="28">
        <f>IF(S19-O19&lt;0,0,S19-O19)</f>
        <v/>
      </c>
      <c r="S19" s="28">
        <f>MIN(BC54:CA54)</f>
        <v/>
      </c>
      <c r="T19" s="28">
        <f>IF(ROUND(S19-Q19,5)&lt;0,0,ROUND(S19-Q19,5))</f>
        <v/>
      </c>
      <c r="U19" s="4" t="n"/>
      <c r="CC19" s="17" t="n"/>
      <c r="CD19" s="17" t="n"/>
      <c r="CE19" s="17" t="n"/>
      <c r="CF19" s="17" t="n"/>
      <c r="CG19" s="17" t="n"/>
      <c r="CH19" s="17" t="n"/>
      <c r="CI19" s="17" t="n"/>
      <c r="CJ19" s="17" t="n"/>
      <c r="CK19" s="17" t="n"/>
      <c r="CL19" s="17" t="n"/>
      <c r="CM19" s="17" t="n"/>
    </row>
    <row r="20" ht="20" customFormat="1" customHeight="1" s="3">
      <c r="A20" s="4" t="n"/>
      <c r="B20" s="71" t="n">
        <v>11</v>
      </c>
      <c r="C20" s="60" t="inlineStr">
        <is>
          <t>予算</t>
        </is>
      </c>
      <c r="D20" s="71" t="n"/>
      <c r="E20" s="71" t="n"/>
      <c r="F20" s="26" t="n">
        <v>4</v>
      </c>
      <c r="G20" s="26" t="n">
        <v>5</v>
      </c>
      <c r="H20" s="26" t="n">
        <v>6</v>
      </c>
      <c r="I20" s="26" t="n"/>
      <c r="J20" s="26" t="n"/>
      <c r="K20" s="26" t="n"/>
      <c r="L20" s="22" t="n">
        <v>1</v>
      </c>
      <c r="M20" s="22" t="n">
        <v>3</v>
      </c>
      <c r="N20" s="27" t="n">
        <v>5</v>
      </c>
      <c r="O20" s="28">
        <f>((L20+M20+N20)/3)</f>
        <v/>
      </c>
      <c r="P20" s="28">
        <f>MAX(V55:AA55)</f>
        <v/>
      </c>
      <c r="Q20" s="28">
        <f>P20+O20</f>
        <v/>
      </c>
      <c r="R20" s="28">
        <f>IF(S20-O20&lt;0,0,S20-O20)</f>
        <v/>
      </c>
      <c r="S20" s="28">
        <f>MIN(BC55:CA55)</f>
        <v/>
      </c>
      <c r="T20" s="28">
        <f>IF(ROUND(S20-Q20,5)&lt;0,0,ROUND(S20-Q20,5))</f>
        <v/>
      </c>
      <c r="U20" s="4" t="n"/>
      <c r="CC20" s="17" t="n"/>
      <c r="CD20" s="17" t="n"/>
      <c r="CE20" s="17" t="n"/>
      <c r="CF20" s="17" t="n"/>
      <c r="CG20" s="17" t="n"/>
      <c r="CH20" s="17" t="n"/>
      <c r="CI20" s="17" t="n"/>
      <c r="CJ20" s="17" t="n"/>
      <c r="CK20" s="17" t="n"/>
      <c r="CL20" s="17" t="n"/>
      <c r="CM20" s="17" t="n"/>
    </row>
    <row r="21" ht="20" customFormat="1" customHeight="1" s="3">
      <c r="A21" s="4" t="n"/>
      <c r="B21" s="71" t="n">
        <v>12</v>
      </c>
      <c r="C21" s="60" t="inlineStr">
        <is>
          <t>コミュニケーションプラン</t>
        </is>
      </c>
      <c r="D21" s="71" t="n"/>
      <c r="E21" s="71" t="n"/>
      <c r="F21" s="26" t="n">
        <v>4</v>
      </c>
      <c r="G21" s="26" t="n">
        <v>5</v>
      </c>
      <c r="H21" s="26" t="n">
        <v>6</v>
      </c>
      <c r="I21" s="26" t="n"/>
      <c r="J21" s="26" t="n"/>
      <c r="K21" s="26" t="n"/>
      <c r="L21" s="22" t="n">
        <v>5</v>
      </c>
      <c r="M21" s="22" t="n">
        <v>9</v>
      </c>
      <c r="N21" s="27" t="n">
        <v>15</v>
      </c>
      <c r="O21" s="28">
        <f>((L21+M21+N21)/3)</f>
        <v/>
      </c>
      <c r="P21" s="28">
        <f>MAX(V56:AA56)</f>
        <v/>
      </c>
      <c r="Q21" s="28">
        <f>P21+O21</f>
        <v/>
      </c>
      <c r="R21" s="28">
        <f>IF(S21-O21&lt;0,0,S21-O21)</f>
        <v/>
      </c>
      <c r="S21" s="28">
        <f>MIN(BC56:CA56)</f>
        <v/>
      </c>
      <c r="T21" s="28">
        <f>IF(ROUND(S21-Q21,5)&lt;0,0,ROUND(S21-Q21,5))</f>
        <v/>
      </c>
      <c r="U21" s="4" t="n"/>
      <c r="CC21" s="17" t="n"/>
      <c r="CD21" s="17" t="n"/>
      <c r="CE21" s="17" t="n"/>
      <c r="CF21" s="17" t="n"/>
      <c r="CG21" s="17" t="n"/>
      <c r="CH21" s="17" t="n"/>
      <c r="CI21" s="17" t="n"/>
      <c r="CJ21" s="17" t="n"/>
      <c r="CK21" s="17" t="n"/>
      <c r="CL21" s="17" t="n"/>
      <c r="CM21" s="17" t="n"/>
    </row>
    <row r="22" ht="20" customFormat="1" customHeight="1" s="3">
      <c r="A22" s="4" t="n"/>
      <c r="B22" s="71" t="n">
        <v>13</v>
      </c>
      <c r="C22" s="60" t="inlineStr">
        <is>
          <t>リスク管理</t>
        </is>
      </c>
      <c r="D22" s="71" t="n"/>
      <c r="E22" s="71" t="n"/>
      <c r="F22" s="26" t="n">
        <v>3</v>
      </c>
      <c r="G22" s="26" t="n"/>
      <c r="H22" s="26" t="n"/>
      <c r="I22" s="26" t="n"/>
      <c r="J22" s="26" t="n"/>
      <c r="K22" s="26" t="n"/>
      <c r="L22" s="22" t="n">
        <v>4</v>
      </c>
      <c r="M22" s="22" t="n">
        <v>9</v>
      </c>
      <c r="N22" s="27" t="n">
        <v>13</v>
      </c>
      <c r="O22" s="28">
        <f>((L22+M22+N22)/3)</f>
        <v/>
      </c>
      <c r="P22" s="28">
        <f>MAX(V57:AA57)</f>
        <v/>
      </c>
      <c r="Q22" s="28">
        <f>P22+O22</f>
        <v/>
      </c>
      <c r="R22" s="28">
        <f>IF(S22-O22&lt;0,0,S22-O22)</f>
        <v/>
      </c>
      <c r="S22" s="28">
        <f>MIN(BC57:CA57)</f>
        <v/>
      </c>
      <c r="T22" s="28">
        <f>IF(ROUND(S22-Q22,5)&lt;0,0,ROUND(S22-Q22,5))</f>
        <v/>
      </c>
      <c r="U22" s="4" t="n"/>
      <c r="CC22" s="17" t="n"/>
      <c r="CD22" s="17" t="n"/>
      <c r="CE22" s="17" t="n"/>
      <c r="CF22" s="17" t="n"/>
      <c r="CG22" s="17" t="n"/>
      <c r="CH22" s="17" t="n"/>
      <c r="CI22" s="17" t="n"/>
      <c r="CJ22" s="17" t="n"/>
      <c r="CK22" s="17" t="n"/>
      <c r="CL22" s="17" t="n"/>
      <c r="CM22" s="17" t="n"/>
    </row>
    <row r="23" ht="20" customFormat="1" customHeight="1" s="3">
      <c r="A23" s="4" t="n"/>
      <c r="B23" s="71" t="n">
        <v>14</v>
      </c>
      <c r="C23" s="64" t="inlineStr">
        <is>
          <t>プロジェクトの立ち上げと実行</t>
        </is>
      </c>
      <c r="D23" s="71" t="n"/>
      <c r="E23" s="71" t="n"/>
      <c r="F23" s="26" t="n"/>
      <c r="G23" s="26" t="n"/>
      <c r="H23" s="26" t="n"/>
      <c r="I23" s="26" t="n"/>
      <c r="J23" s="26" t="n"/>
      <c r="K23" s="26" t="n"/>
      <c r="L23" s="22" t="n"/>
      <c r="M23" s="22" t="n"/>
      <c r="N23" s="27" t="n"/>
      <c r="O23" s="28">
        <f>((L23+M23+N23)/3)</f>
        <v/>
      </c>
      <c r="P23" s="28">
        <f>MAX(V58:AA58)</f>
        <v/>
      </c>
      <c r="Q23" s="28">
        <f>P23+O23</f>
        <v/>
      </c>
      <c r="R23" s="28">
        <f>IF(S23-O23&lt;0,0,S23-O23)</f>
        <v/>
      </c>
      <c r="S23" s="28">
        <f>MIN(BC58:CA58)</f>
        <v/>
      </c>
      <c r="T23" s="28">
        <f>IF(ROUND(S23-Q23,5)&lt;0,0,ROUND(S23-Q23,5))</f>
        <v/>
      </c>
      <c r="U23" s="4" t="n"/>
      <c r="CC23" s="17" t="n"/>
      <c r="CD23" s="17" t="n"/>
      <c r="CE23" s="17" t="n"/>
      <c r="CF23" s="17" t="n"/>
      <c r="CG23" s="17" t="n"/>
      <c r="CH23" s="17" t="n"/>
      <c r="CI23" s="17" t="n"/>
      <c r="CJ23" s="17" t="n"/>
      <c r="CK23" s="17" t="n"/>
      <c r="CL23" s="17" t="n"/>
      <c r="CM23" s="17" t="n"/>
    </row>
    <row r="24" ht="20" customFormat="1" customHeight="1" s="3">
      <c r="A24" s="4" t="n"/>
      <c r="B24" s="71" t="n">
        <v>15</v>
      </c>
      <c r="C24" s="60" t="inlineStr">
        <is>
          <t>ステータスとトラッキング</t>
        </is>
      </c>
      <c r="D24" s="71" t="n"/>
      <c r="E24" s="71" t="n"/>
      <c r="F24" s="26" t="n">
        <v>10</v>
      </c>
      <c r="G24" s="26" t="n"/>
      <c r="H24" s="26" t="n"/>
      <c r="I24" s="26" t="n"/>
      <c r="J24" s="26" t="n"/>
      <c r="K24" s="26" t="n"/>
      <c r="L24" s="22" t="n">
        <v>1</v>
      </c>
      <c r="M24" s="22" t="n">
        <v>3</v>
      </c>
      <c r="N24" s="27" t="n">
        <v>5</v>
      </c>
      <c r="O24" s="28">
        <f>((L24+M24+N24)/3)</f>
        <v/>
      </c>
      <c r="P24" s="28">
        <f>MAX(V59:AA59)</f>
        <v/>
      </c>
      <c r="Q24" s="28">
        <f>P24+O24</f>
        <v/>
      </c>
      <c r="R24" s="28">
        <f>IF(S24-O24&lt;0,0,S24-O24)</f>
        <v/>
      </c>
      <c r="S24" s="28">
        <f>MIN(BC59:CA59)</f>
        <v/>
      </c>
      <c r="T24" s="28">
        <f>IF(ROUND(S24-Q24,5)&lt;0,0,ROUND(S24-Q24,5))</f>
        <v/>
      </c>
      <c r="U24" s="4" t="n"/>
      <c r="CC24" s="17" t="n"/>
      <c r="CD24" s="17" t="n"/>
      <c r="CE24" s="17" t="n"/>
      <c r="CF24" s="17" t="n"/>
      <c r="CG24" s="17" t="n"/>
      <c r="CH24" s="17" t="n"/>
      <c r="CI24" s="17" t="n"/>
      <c r="CJ24" s="17" t="n"/>
      <c r="CK24" s="17" t="n"/>
      <c r="CL24" s="17" t="n"/>
      <c r="CM24" s="17" t="n"/>
    </row>
    <row r="25" ht="20" customFormat="1" customHeight="1" s="3">
      <c r="A25" s="4" t="n"/>
      <c r="B25" s="71" t="n">
        <v>16</v>
      </c>
      <c r="C25" s="60" t="inlineStr">
        <is>
          <t>KPI</t>
        </is>
      </c>
      <c r="D25" s="71" t="n"/>
      <c r="E25" s="71" t="n"/>
      <c r="F25" s="26" t="n">
        <v>9</v>
      </c>
      <c r="G25" s="26" t="n">
        <v>10</v>
      </c>
      <c r="H25" s="26" t="n"/>
      <c r="I25" s="26" t="n"/>
      <c r="J25" s="26" t="n"/>
      <c r="K25" s="26" t="n"/>
      <c r="L25" s="22" t="n">
        <v>3</v>
      </c>
      <c r="M25" s="22" t="n">
        <v>6</v>
      </c>
      <c r="N25" s="27" t="n">
        <v>7</v>
      </c>
      <c r="O25" s="28">
        <f>((L25+M25+N25)/3)</f>
        <v/>
      </c>
      <c r="P25" s="28">
        <f>MAX(V60:AA60)</f>
        <v/>
      </c>
      <c r="Q25" s="28">
        <f>P25+O25</f>
        <v/>
      </c>
      <c r="R25" s="28">
        <f>IF(S25-O25&lt;0,0,S25-O25)</f>
        <v/>
      </c>
      <c r="S25" s="28">
        <f>MIN(BC60:CA60)</f>
        <v/>
      </c>
      <c r="T25" s="28">
        <f>IF(ROUND(S25-Q25,5)&lt;0,0,ROUND(S25-Q25,5))</f>
        <v/>
      </c>
      <c r="U25" s="4" t="n"/>
      <c r="CC25" s="17" t="n"/>
      <c r="CD25" s="17" t="n"/>
      <c r="CE25" s="17" t="n"/>
      <c r="CF25" s="17" t="n"/>
      <c r="CG25" s="17" t="n"/>
      <c r="CH25" s="17" t="n"/>
      <c r="CI25" s="17" t="n"/>
      <c r="CJ25" s="17" t="n"/>
      <c r="CK25" s="17" t="n"/>
      <c r="CL25" s="17" t="n"/>
      <c r="CM25" s="17" t="n"/>
    </row>
    <row r="26" ht="20" customFormat="1" customHeight="1" s="3">
      <c r="A26" s="4" t="n"/>
      <c r="B26" s="71" t="n">
        <v>17</v>
      </c>
      <c r="C26" s="61" t="inlineStr">
        <is>
          <t>モニタリング</t>
        </is>
      </c>
      <c r="D26" s="71" t="n"/>
      <c r="E26" s="71" t="n"/>
      <c r="F26" s="26" t="n">
        <v>16</v>
      </c>
      <c r="G26" s="26" t="n"/>
      <c r="H26" s="26" t="n"/>
      <c r="I26" s="26" t="n"/>
      <c r="J26" s="26" t="n"/>
      <c r="K26" s="26" t="n"/>
      <c r="L26" s="22" t="n">
        <v>5</v>
      </c>
      <c r="M26" s="22" t="n">
        <v>9</v>
      </c>
      <c r="N26" s="27" t="n">
        <v>12</v>
      </c>
      <c r="O26" s="28">
        <f>((L26+M26+N26)/3)</f>
        <v/>
      </c>
      <c r="P26" s="28">
        <f>MAX(V61:AA61)</f>
        <v/>
      </c>
      <c r="Q26" s="28">
        <f>P26+O26</f>
        <v/>
      </c>
      <c r="R26" s="28">
        <f>IF(S26-O26&lt;0,0,S26-O26)</f>
        <v/>
      </c>
      <c r="S26" s="28">
        <f>MIN(BC61:CA61)</f>
        <v/>
      </c>
      <c r="T26" s="28">
        <f>IF(ROUND(S26-Q26,5)&lt;0,0,ROUND(S26-Q26,5))</f>
        <v/>
      </c>
      <c r="U26" s="4" t="n"/>
      <c r="CC26" s="17" t="n"/>
      <c r="CD26" s="17" t="n"/>
      <c r="CE26" s="17" t="n"/>
      <c r="CF26" s="17" t="n"/>
      <c r="CG26" s="17" t="n"/>
      <c r="CH26" s="17" t="n"/>
      <c r="CI26" s="17" t="n"/>
      <c r="CJ26" s="17" t="n"/>
      <c r="CK26" s="17" t="n"/>
      <c r="CL26" s="17" t="n"/>
      <c r="CM26" s="17" t="n"/>
    </row>
    <row r="27" ht="20" customFormat="1" customHeight="1" s="3">
      <c r="A27" s="4" t="n"/>
      <c r="B27" s="71" t="n">
        <v>18</v>
      </c>
      <c r="C27" s="61" t="inlineStr">
        <is>
          <t>予測</t>
        </is>
      </c>
      <c r="D27" s="71" t="n"/>
      <c r="E27" s="71" t="n"/>
      <c r="F27" s="26" t="n">
        <v>16</v>
      </c>
      <c r="G27" s="26" t="n"/>
      <c r="H27" s="26" t="n"/>
      <c r="I27" s="26" t="n"/>
      <c r="J27" s="26" t="n"/>
      <c r="K27" s="26" t="n"/>
      <c r="L27" s="22" t="n">
        <v>1</v>
      </c>
      <c r="M27" s="22" t="n">
        <v>3</v>
      </c>
      <c r="N27" s="27" t="n">
        <v>5</v>
      </c>
      <c r="O27" s="28">
        <f>((L27+M27+N27)/3)</f>
        <v/>
      </c>
      <c r="P27" s="28">
        <f>MAX(V62:AA62)</f>
        <v/>
      </c>
      <c r="Q27" s="28">
        <f>P27+O27</f>
        <v/>
      </c>
      <c r="R27" s="28">
        <f>IF(S27-O27&lt;0,0,S27-O27)</f>
        <v/>
      </c>
      <c r="S27" s="28">
        <f>MIN(BC62:CA62)</f>
        <v/>
      </c>
      <c r="T27" s="28">
        <f>IF(ROUND(S27-Q27,5)&lt;0,0,ROUND(S27-Q27,5))</f>
        <v/>
      </c>
      <c r="U27" s="4" t="n"/>
      <c r="CC27" s="17" t="n"/>
      <c r="CD27" s="17" t="n"/>
      <c r="CE27" s="17" t="n"/>
      <c r="CF27" s="17" t="n"/>
      <c r="CG27" s="17" t="n"/>
      <c r="CH27" s="17" t="n"/>
      <c r="CI27" s="17" t="n"/>
      <c r="CJ27" s="17" t="n"/>
      <c r="CK27" s="17" t="n"/>
      <c r="CL27" s="17" t="n"/>
      <c r="CM27" s="17" t="n"/>
    </row>
    <row r="28" ht="20" customFormat="1" customHeight="1" s="3">
      <c r="A28" s="4" t="n"/>
      <c r="B28" s="71" t="n">
        <v>19</v>
      </c>
      <c r="C28" s="60" t="inlineStr">
        <is>
          <t>プロジェクトの更新</t>
        </is>
      </c>
      <c r="D28" s="71" t="n"/>
      <c r="E28" s="71" t="n"/>
      <c r="F28" s="26" t="n">
        <v>11</v>
      </c>
      <c r="G28" s="26" t="n">
        <v>12</v>
      </c>
      <c r="H28" s="26" t="n">
        <v>13</v>
      </c>
      <c r="I28" s="26" t="n"/>
      <c r="J28" s="26" t="n"/>
      <c r="K28" s="26" t="n"/>
      <c r="L28" s="22" t="n">
        <v>1</v>
      </c>
      <c r="M28" s="22" t="n">
        <v>2</v>
      </c>
      <c r="N28" s="27" t="n">
        <v>5</v>
      </c>
      <c r="O28" s="28">
        <f>((L28+M28+N28)/3)</f>
        <v/>
      </c>
      <c r="P28" s="28">
        <f>MAX(V63:AA63)</f>
        <v/>
      </c>
      <c r="Q28" s="28">
        <f>P28+O28</f>
        <v/>
      </c>
      <c r="R28" s="28">
        <f>IF(S28-O28&lt;0,0,S28-O28)</f>
        <v/>
      </c>
      <c r="S28" s="28">
        <f>MIN(BC63:CA63)</f>
        <v/>
      </c>
      <c r="T28" s="28">
        <f>IF(ROUND(S28-Q28,5)&lt;0,0,ROUND(S28-Q28,5))</f>
        <v/>
      </c>
      <c r="U28" s="4" t="n"/>
      <c r="CC28" s="17" t="n"/>
      <c r="CD28" s="17" t="n"/>
      <c r="CE28" s="17" t="n"/>
      <c r="CF28" s="17" t="n"/>
      <c r="CG28" s="17" t="n"/>
      <c r="CH28" s="17" t="n"/>
      <c r="CI28" s="17" t="n"/>
      <c r="CJ28" s="17" t="n"/>
      <c r="CK28" s="17" t="n"/>
      <c r="CL28" s="17" t="n"/>
      <c r="CM28" s="17" t="n"/>
    </row>
    <row r="29" ht="20" customFormat="1" customHeight="1" s="3">
      <c r="A29" s="4" t="n"/>
      <c r="B29" s="71" t="n">
        <v>20</v>
      </c>
      <c r="C29" s="61" t="inlineStr">
        <is>
          <t>チャートの更新</t>
        </is>
      </c>
      <c r="D29" s="71" t="n"/>
      <c r="E29" s="71" t="n"/>
      <c r="F29" s="26" t="n">
        <v>11</v>
      </c>
      <c r="G29" s="26" t="n">
        <v>14</v>
      </c>
      <c r="H29" s="26" t="n"/>
      <c r="I29" s="26" t="n"/>
      <c r="J29" s="26" t="n"/>
      <c r="K29" s="26" t="n"/>
      <c r="L29" s="22" t="n">
        <v>2</v>
      </c>
      <c r="M29" s="22" t="n">
        <v>4</v>
      </c>
      <c r="N29" s="27" t="n">
        <v>6</v>
      </c>
      <c r="O29" s="28">
        <f>((L29+M29+N29)/3)</f>
        <v/>
      </c>
      <c r="P29" s="28">
        <f>MAX(V64:AA64)</f>
        <v/>
      </c>
      <c r="Q29" s="28">
        <f>P29+O29</f>
        <v/>
      </c>
      <c r="R29" s="28">
        <f>IF(S29-O29&lt;0,0,S29-O29)</f>
        <v/>
      </c>
      <c r="S29" s="28">
        <f>MIN(BC64:CA64)</f>
        <v/>
      </c>
      <c r="T29" s="28">
        <f>IF(ROUND(S29-Q29,5)&lt;0,0,ROUND(S29-Q29,5))</f>
        <v/>
      </c>
      <c r="U29" s="4" t="n"/>
      <c r="CC29" s="17" t="n"/>
      <c r="CD29" s="17" t="n"/>
      <c r="CE29" s="17" t="n"/>
      <c r="CF29" s="17" t="n"/>
      <c r="CG29" s="17" t="n"/>
      <c r="CH29" s="17" t="n"/>
      <c r="CI29" s="17" t="n"/>
      <c r="CJ29" s="17" t="n"/>
      <c r="CK29" s="17" t="n"/>
      <c r="CL29" s="17" t="n"/>
      <c r="CM29" s="17" t="n"/>
    </row>
    <row r="30" ht="20" customFormat="1" customHeight="1" s="3">
      <c r="A30" s="4" t="n"/>
      <c r="B30" s="71" t="n">
        <v>21</v>
      </c>
      <c r="C30" s="64" t="inlineStr">
        <is>
          <t>プロジェクトのパフォーマンス/モニタリング</t>
        </is>
      </c>
      <c r="D30" s="71" t="n"/>
      <c r="E30" s="71" t="n"/>
      <c r="F30" s="26" t="n"/>
      <c r="G30" s="26" t="n"/>
      <c r="H30" s="26" t="n"/>
      <c r="I30" s="26" t="n"/>
      <c r="J30" s="26" t="n"/>
      <c r="K30" s="26" t="n"/>
      <c r="L30" s="22" t="n"/>
      <c r="M30" s="22" t="n"/>
      <c r="N30" s="27" t="n"/>
      <c r="O30" s="28">
        <f>((L30+M30+N30)/3)</f>
        <v/>
      </c>
      <c r="P30" s="28">
        <f>MAX(V65:AA65)</f>
        <v/>
      </c>
      <c r="Q30" s="28">
        <f>P30+O30</f>
        <v/>
      </c>
      <c r="R30" s="28">
        <f>IF(S30-O30&lt;0,0,S30-O30)</f>
        <v/>
      </c>
      <c r="S30" s="28">
        <f>MIN(BC65:CA65)</f>
        <v/>
      </c>
      <c r="T30" s="28">
        <f>IF(ROUND(S30-Q30,5)&lt;0,0,ROUND(S30-Q30,5))</f>
        <v/>
      </c>
      <c r="U30" s="4" t="n"/>
      <c r="CC30" s="17" t="n"/>
      <c r="CD30" s="17" t="n"/>
      <c r="CE30" s="17" t="n"/>
      <c r="CF30" s="17" t="n"/>
      <c r="CG30" s="17" t="n"/>
      <c r="CH30" s="17" t="n"/>
      <c r="CI30" s="17" t="n"/>
      <c r="CJ30" s="17" t="n"/>
      <c r="CK30" s="17" t="n"/>
      <c r="CL30" s="17" t="n"/>
      <c r="CM30" s="17" t="n"/>
    </row>
    <row r="31" ht="20" customFormat="1" customHeight="1" s="3">
      <c r="A31" s="4" t="n"/>
      <c r="B31" s="71" t="n">
        <v>22</v>
      </c>
      <c r="C31" s="60" t="inlineStr">
        <is>
          <t>プロジェクトの目標</t>
        </is>
      </c>
      <c r="D31" s="71" t="n"/>
      <c r="E31" s="71" t="n"/>
      <c r="F31" s="26" t="n">
        <v>13</v>
      </c>
      <c r="G31" s="26" t="n">
        <v>15</v>
      </c>
      <c r="H31" s="26" t="n">
        <v>16</v>
      </c>
      <c r="I31" s="26" t="n"/>
      <c r="J31" s="26" t="n"/>
      <c r="K31" s="26" t="n"/>
      <c r="L31" s="22" t="n">
        <v>3</v>
      </c>
      <c r="M31" s="22" t="n">
        <v>7</v>
      </c>
      <c r="N31" s="27" t="n">
        <v>10</v>
      </c>
      <c r="O31" s="28">
        <f>((L31+M31+N31)/3)</f>
        <v/>
      </c>
      <c r="P31" s="28">
        <f>MAX(V66:AA66)</f>
        <v/>
      </c>
      <c r="Q31" s="28">
        <f>P31+O31</f>
        <v/>
      </c>
      <c r="R31" s="28">
        <f>IF(S31-O31&lt;0,0,S31-O31)</f>
        <v/>
      </c>
      <c r="S31" s="28">
        <f>MIN(BC66:CA66)</f>
        <v/>
      </c>
      <c r="T31" s="28">
        <f>IF(ROUND(S31-Q31,5)&lt;0,0,ROUND(S31-Q31,5))</f>
        <v/>
      </c>
      <c r="U31" s="4" t="n"/>
      <c r="CC31" s="17" t="n"/>
      <c r="CD31" s="17" t="n"/>
      <c r="CE31" s="17" t="n"/>
      <c r="CF31" s="17" t="n"/>
      <c r="CG31" s="17" t="n"/>
      <c r="CH31" s="17" t="n"/>
      <c r="CI31" s="17" t="n"/>
      <c r="CJ31" s="17" t="n"/>
      <c r="CK31" s="17" t="n"/>
      <c r="CL31" s="17" t="n"/>
      <c r="CM31" s="17" t="n"/>
    </row>
    <row r="32" ht="20" customFormat="1" customHeight="1" s="3">
      <c r="A32" s="4" t="n"/>
      <c r="B32" s="71" t="n">
        <v>23</v>
      </c>
      <c r="C32" s="60" t="inlineStr">
        <is>
          <t>品質の成果物</t>
        </is>
      </c>
      <c r="D32" s="71" t="n"/>
      <c r="E32" s="71" t="n"/>
      <c r="F32" s="26" t="n">
        <v>11</v>
      </c>
      <c r="G32" s="26" t="n">
        <v>12</v>
      </c>
      <c r="H32" s="26" t="n">
        <v>13</v>
      </c>
      <c r="I32" s="26" t="n">
        <v>14</v>
      </c>
      <c r="J32" s="26" t="n">
        <v>16</v>
      </c>
      <c r="K32" s="26" t="n">
        <v>17</v>
      </c>
      <c r="L32" s="22" t="n">
        <v>7</v>
      </c>
      <c r="M32" s="22" t="n">
        <v>11</v>
      </c>
      <c r="N32" s="27" t="n">
        <v>15</v>
      </c>
      <c r="O32" s="28">
        <f>((L32+M32+N32)/3)</f>
        <v/>
      </c>
      <c r="P32" s="28">
        <f>MAX(V67:AA67)</f>
        <v/>
      </c>
      <c r="Q32" s="28">
        <f>P32+O32</f>
        <v/>
      </c>
      <c r="R32" s="28">
        <f>IF(S32-O32&lt;0,0,S32-O32)</f>
        <v/>
      </c>
      <c r="S32" s="28">
        <f>MIN(BC67:CA67)</f>
        <v/>
      </c>
      <c r="T32" s="28">
        <f>IF(ROUND(S32-Q32,5)&lt;0,0,ROUND(S32-Q32,5))</f>
        <v/>
      </c>
      <c r="U32" s="4" t="n"/>
      <c r="CC32" s="17" t="n"/>
      <c r="CD32" s="17" t="n"/>
      <c r="CE32" s="17" t="n"/>
      <c r="CF32" s="17" t="n"/>
      <c r="CG32" s="17" t="n"/>
      <c r="CH32" s="17" t="n"/>
      <c r="CI32" s="17" t="n"/>
      <c r="CJ32" s="17" t="n"/>
      <c r="CK32" s="17" t="n"/>
      <c r="CL32" s="17" t="n"/>
      <c r="CM32" s="17" t="n"/>
    </row>
    <row r="33" ht="20" customFormat="1" customHeight="1" s="3">
      <c r="A33" s="4" t="n"/>
      <c r="B33" s="71" t="n">
        <v>24</v>
      </c>
      <c r="C33" s="60" t="inlineStr">
        <is>
          <t>工数とコストの追跡</t>
        </is>
      </c>
      <c r="D33" s="71" t="n"/>
      <c r="E33" s="71" t="n"/>
      <c r="F33" s="26" t="n">
        <v>12</v>
      </c>
      <c r="G33" s="26" t="n">
        <v>18</v>
      </c>
      <c r="H33" s="26" t="n"/>
      <c r="I33" s="26" t="n"/>
      <c r="J33" s="26" t="n"/>
      <c r="K33" s="26" t="n"/>
      <c r="L33" s="22" t="n">
        <v>20</v>
      </c>
      <c r="M33" s="22" t="n">
        <v>20</v>
      </c>
      <c r="N33" s="27" t="n">
        <v>25</v>
      </c>
      <c r="O33" s="28">
        <f>((L33+M33+N33)/3)</f>
        <v/>
      </c>
      <c r="P33" s="28">
        <f>MAX(V68:AA68)</f>
        <v/>
      </c>
      <c r="Q33" s="28">
        <f>P33+O33</f>
        <v/>
      </c>
      <c r="R33" s="28">
        <f>IF(S33-O33&lt;0,0,S33-O33)</f>
        <v/>
      </c>
      <c r="S33" s="28">
        <f>MIN(BC68:CA68)</f>
        <v/>
      </c>
      <c r="T33" s="28">
        <f>IF(ROUND(S33-Q33,5)&lt;0,0,ROUND(S33-Q33,5))</f>
        <v/>
      </c>
      <c r="U33" s="4" t="n"/>
      <c r="CC33" s="17" t="n"/>
      <c r="CD33" s="17" t="n"/>
      <c r="CE33" s="17" t="n"/>
      <c r="CF33" s="17" t="n"/>
      <c r="CG33" s="17" t="n"/>
      <c r="CH33" s="17" t="n"/>
      <c r="CI33" s="17" t="n"/>
      <c r="CJ33" s="17" t="n"/>
      <c r="CK33" s="17" t="n"/>
      <c r="CL33" s="17" t="n"/>
      <c r="CM33" s="17" t="n"/>
    </row>
    <row r="34" ht="20" customFormat="1" customHeight="1" s="3">
      <c r="A34" s="4" t="n"/>
      <c r="B34" s="71" t="n">
        <v>25</v>
      </c>
      <c r="C34" s="60" t="inlineStr">
        <is>
          <t>プロジェクトのパフォーマンス</t>
        </is>
      </c>
      <c r="D34" s="71" t="n"/>
      <c r="E34" s="71" t="n"/>
      <c r="F34" s="26" t="n">
        <v>23</v>
      </c>
      <c r="G34" s="26" t="n">
        <v>24</v>
      </c>
      <c r="H34" s="26" t="n"/>
      <c r="I34" s="26" t="n"/>
      <c r="J34" s="26" t="n"/>
      <c r="K34" s="34" t="n"/>
      <c r="L34" s="50" t="n"/>
      <c r="M34" s="50" t="n"/>
      <c r="N34" s="50" t="n"/>
      <c r="O34" s="28">
        <f>((L34+M34+N34)/3)</f>
        <v/>
      </c>
      <c r="P34" s="28">
        <f>MAX(V69:AA69)</f>
        <v/>
      </c>
      <c r="Q34" s="28">
        <f>P34+O34</f>
        <v/>
      </c>
      <c r="R34" s="28">
        <f>IF(S34-O34&lt;0,0,S34-O34)</f>
        <v/>
      </c>
      <c r="S34" s="29">
        <f>Q34</f>
        <v/>
      </c>
      <c r="T34" s="28">
        <f>IF(ROUND(S34-Q34,5)&lt;0,0,ROUND(S34-Q34,5))</f>
        <v/>
      </c>
      <c r="U34" s="4" t="n"/>
      <c r="CC34" s="17" t="n"/>
      <c r="CD34" s="17" t="n"/>
      <c r="CE34" s="17" t="n"/>
      <c r="CF34" s="17" t="n"/>
      <c r="CG34" s="17" t="n"/>
      <c r="CH34" s="17" t="n"/>
      <c r="CI34" s="17" t="n"/>
      <c r="CJ34" s="17" t="n"/>
      <c r="CK34" s="17" t="n"/>
      <c r="CL34" s="17" t="n"/>
      <c r="CM34" s="17" t="n"/>
    </row>
    <row r="35" ht="15.5" customHeight="1">
      <c r="B35" s="2">
        <f>IF(ROW($C$34)-ROW($C$9)&gt;25,"25 個のタスクに制限","")</f>
        <v/>
      </c>
      <c r="CJ35" s="19" t="n"/>
    </row>
    <row r="36" ht="409" customHeight="1"/>
    <row r="37" ht="181" customHeight="1">
      <c r="CA37" s="1" t="inlineStr">
        <is>
          <t xml:space="preserve"> </t>
        </is>
      </c>
    </row>
    <row r="38">
      <c r="CA38" s="1" t="inlineStr">
        <is>
          <t xml:space="preserve"> </t>
        </is>
      </c>
    </row>
    <row r="39" ht="50" customFormat="1" customHeight="1" s="38">
      <c r="B39" s="82" t="inlineStr">
        <is>
          <t>SMARTSHEETで作成するには、ここをクリックしてください</t>
        </is>
      </c>
    </row>
    <row r="40" ht="61" customHeight="1"/>
    <row r="41"/>
    <row r="42" ht="25.5" customHeight="1">
      <c r="V42" s="14" t="inlineStr">
        <is>
          <t>グラフ エリアの計算</t>
        </is>
      </c>
    </row>
    <row r="43" ht="12" customFormat="1" customHeight="1" s="3">
      <c r="L43" s="15" t="n"/>
      <c r="CC43" s="17" t="n"/>
      <c r="CD43" s="17" t="n"/>
      <c r="CE43" s="17" t="n"/>
      <c r="CF43" s="17" t="n"/>
      <c r="CG43" s="17" t="n"/>
      <c r="CH43" s="17" t="n"/>
      <c r="CI43" s="17" t="n"/>
      <c r="CJ43" s="17" t="n"/>
      <c r="CK43" s="17" t="n"/>
      <c r="CL43" s="17" t="n"/>
      <c r="CM43" s="17" t="n"/>
    </row>
    <row r="44" ht="20" customFormat="1" customHeight="1" s="3">
      <c r="L44" s="15" t="n"/>
      <c r="V44" s="73" t="inlineStr">
        <is>
          <t>PA EF</t>
        </is>
      </c>
      <c r="W44" s="80" t="n"/>
      <c r="X44" s="80" t="n"/>
      <c r="Y44" s="80" t="n"/>
      <c r="Z44" s="80" t="n"/>
      <c r="AA44" s="81" t="n"/>
      <c r="AB44" s="4" t="n"/>
      <c r="AC44" s="73" t="inlineStr">
        <is>
          <t>SA</t>
        </is>
      </c>
      <c r="AD44" s="80" t="n"/>
      <c r="AE44" s="80" t="n"/>
      <c r="AF44" s="80" t="n"/>
      <c r="AG44" s="80" t="n"/>
      <c r="AH44" s="80" t="n"/>
      <c r="AI44" s="80" t="n"/>
      <c r="AJ44" s="80" t="n"/>
      <c r="AK44" s="80" t="n"/>
      <c r="AL44" s="80" t="n"/>
      <c r="AM44" s="80" t="n"/>
      <c r="AN44" s="80" t="n"/>
      <c r="AO44" s="80" t="n"/>
      <c r="AP44" s="80" t="n"/>
      <c r="AQ44" s="80" t="n"/>
      <c r="AR44" s="80" t="n"/>
      <c r="AS44" s="80" t="n"/>
      <c r="AT44" s="80" t="n"/>
      <c r="AU44" s="80" t="n"/>
      <c r="AV44" s="80" t="n"/>
      <c r="AW44" s="80" t="n"/>
      <c r="AX44" s="80" t="n"/>
      <c r="AY44" s="80" t="n"/>
      <c r="AZ44" s="80" t="n"/>
      <c r="BA44" s="81" t="n"/>
      <c r="BB44" s="4" t="n"/>
      <c r="BC44" s="73" t="inlineStr">
        <is>
          <t>SA LS</t>
        </is>
      </c>
      <c r="BD44" s="80" t="n"/>
      <c r="BE44" s="80" t="n"/>
      <c r="BF44" s="80" t="n"/>
      <c r="BG44" s="80" t="n"/>
      <c r="BH44" s="80" t="n"/>
      <c r="BI44" s="80" t="n"/>
      <c r="BJ44" s="80" t="n"/>
      <c r="BK44" s="80" t="n"/>
      <c r="BL44" s="80" t="n"/>
      <c r="BM44" s="80" t="n"/>
      <c r="BN44" s="80" t="n"/>
      <c r="BO44" s="80" t="n"/>
      <c r="BP44" s="80" t="n"/>
      <c r="BQ44" s="80" t="n"/>
      <c r="BR44" s="80" t="n"/>
      <c r="BS44" s="80" t="n"/>
      <c r="BT44" s="80" t="n"/>
      <c r="BU44" s="80" t="n"/>
      <c r="BV44" s="80" t="n"/>
      <c r="BW44" s="80" t="n"/>
      <c r="BX44" s="80" t="n"/>
      <c r="BY44" s="80" t="n"/>
      <c r="BZ44" s="80" t="n"/>
      <c r="CA44" s="81" t="n"/>
      <c r="CB44" s="4" t="n"/>
      <c r="CC44" s="20" t="inlineStr">
        <is>
          <t>ES</t>
        </is>
      </c>
      <c r="CD44" s="20" t="inlineStr">
        <is>
          <t>C</t>
        </is>
      </c>
      <c r="CE44" s="21" t="inlineStr">
        <is>
          <t>オーバー</t>
        </is>
      </c>
      <c r="CF44" s="21" t="inlineStr">
        <is>
          <t>下</t>
        </is>
      </c>
      <c r="CG44" s="20" t="inlineStr">
        <is>
          <t>期間</t>
        </is>
      </c>
      <c r="CH44" s="21" t="inlineStr">
        <is>
          <t>オーバー</t>
        </is>
      </c>
      <c r="CI44" s="21" t="inlineStr">
        <is>
          <t>下</t>
        </is>
      </c>
      <c r="CJ44" s="20" t="inlineStr">
        <is>
          <t>スラック</t>
        </is>
      </c>
      <c r="CK44" s="20" t="inlineStr">
        <is>
          <t>イベント</t>
        </is>
      </c>
      <c r="CL44" s="20" t="inlineStr">
        <is>
          <t>イベント</t>
        </is>
      </c>
      <c r="CM44" s="20" t="inlineStr">
        <is>
          <t>軸</t>
        </is>
      </c>
    </row>
    <row r="45" ht="20" customFormat="1" customHeight="1" s="3">
      <c r="L45" s="15" t="n"/>
      <c r="V45" s="16">
        <f>IF(F10="",0,INDEX($Q$10:$Q$34,MATCH(F10,$B$10:$B$34,0)))</f>
        <v/>
      </c>
      <c r="W45" s="16">
        <f>IF(G10="",0,INDEX($Q$10:$Q$34,MATCH(G10,$B$10:$B$34,0)))</f>
        <v/>
      </c>
      <c r="X45" s="16">
        <f>IF(H10="",0,INDEX($Q$10:$Q$34,MATCH(H10,$B$10:$B$34,0)))</f>
        <v/>
      </c>
      <c r="Y45" s="16">
        <f>IF(I10="",0,INDEX($Q$10:$Q$34,MATCH(I10,$B$10:$B$34,0)))</f>
        <v/>
      </c>
      <c r="Z45" s="16">
        <f>IF(J10="",0,INDEX($Q$10:$Q$34,MATCH(J10,$B$10:$B$34,0)))</f>
        <v/>
      </c>
      <c r="AA45" s="16">
        <f>IF(K10="",0,INDEX($Q$10:$Q$34,MATCH(K10,$B$10:$B$34,0)))</f>
        <v/>
      </c>
      <c r="AB45" s="4" t="n"/>
      <c r="AC45" s="16">
        <f>IF(ISERROR(MATCH($B10,OFFSET($F$9,COLUMN(AC$44)-COLUMN($AC$44)+1,0,1,COLUMNS($F$9:$K$9)),0)),"",INDEX($B$10:$B$34,COLUMN(AC$44)-COLUMN($AC$44)+1))</f>
        <v/>
      </c>
      <c r="AD45" s="16">
        <f>IF(ISERROR(MATCH($B10,OFFSET($F$9,COLUMN(AD$44)-COLUMN($AC$44)+1,0,1,COLUMNS($F$9:$K$9)),0)),"",INDEX($B$10:$B$34,COLUMN(AD$44)-COLUMN($AC$44)+1))</f>
        <v/>
      </c>
      <c r="AE45" s="16">
        <f>IF(ISERROR(MATCH($B10,OFFSET($F$9,COLUMN(AE$44)-COLUMN($AC$44)+1,0,1,COLUMNS($F$9:$K$9)),0)),"",INDEX($B$10:$B$34,COLUMN(AE$44)-COLUMN($AC$44)+1))</f>
        <v/>
      </c>
      <c r="AF45" s="16">
        <f>IF(ISERROR(MATCH($B10,OFFSET($F$9,COLUMN(AF$44)-COLUMN($AC$44)+1,0,1,COLUMNS($F$9:$K$9)),0)),"",INDEX($B$10:$B$34,COLUMN(AF$44)-COLUMN($AC$44)+1))</f>
        <v/>
      </c>
      <c r="AG45" s="16">
        <f>IF(ISERROR(MATCH($B10,OFFSET($F$9,COLUMN(AG$44)-COLUMN($AC$44)+1,0,1,COLUMNS($F$9:$K$9)),0)),"",INDEX($B$10:$B$34,COLUMN(AG$44)-COLUMN($AC$44)+1))</f>
        <v/>
      </c>
      <c r="AH45" s="16">
        <f>IF(ISERROR(MATCH($B10,OFFSET($F$9,COLUMN(AH$44)-COLUMN($AC$44)+1,0,1,COLUMNS($F$9:$K$9)),0)),"",INDEX($B$10:$B$34,COLUMN(AH$44)-COLUMN($AC$44)+1))</f>
        <v/>
      </c>
      <c r="AI45" s="16">
        <f>IF(ISERROR(MATCH($B10,OFFSET($F$9,COLUMN(AI$44)-COLUMN($AC$44)+1,0,1,COLUMNS($F$9:$K$9)),0)),"",INDEX($B$10:$B$34,COLUMN(AI$44)-COLUMN($AC$44)+1))</f>
        <v/>
      </c>
      <c r="AJ45" s="16">
        <f>IF(ISERROR(MATCH($B10,OFFSET($F$9,COLUMN(AJ$44)-COLUMN($AC$44)+1,0,1,COLUMNS($F$9:$K$9)),0)),"",INDEX($B$10:$B$34,COLUMN(AJ$44)-COLUMN($AC$44)+1))</f>
        <v/>
      </c>
      <c r="AK45" s="16">
        <f>IF(ISERROR(MATCH($B10,OFFSET($F$9,COLUMN(AK$44)-COLUMN($AC$44)+1,0,1,COLUMNS($F$9:$K$9)),0)),"",INDEX($B$10:$B$34,COLUMN(AK$44)-COLUMN($AC$44)+1))</f>
        <v/>
      </c>
      <c r="AL45" s="16">
        <f>IF(ISERROR(MATCH($B10,OFFSET($F$9,COLUMN(AL$44)-COLUMN($AC$44)+1,0,1,COLUMNS($F$9:$K$9)),0)),"",INDEX($B$10:$B$34,COLUMN(AL$44)-COLUMN($AC$44)+1))</f>
        <v/>
      </c>
      <c r="AM45" s="16">
        <f>IF(ISERROR(MATCH($B10,OFFSET($F$9,COLUMN(AM$44)-COLUMN($AC$44)+1,0,1,COLUMNS($F$9:$K$9)),0)),"",INDEX($B$10:$B$34,COLUMN(AM$44)-COLUMN($AC$44)+1))</f>
        <v/>
      </c>
      <c r="AN45" s="16">
        <f>IF(ISERROR(MATCH($B10,OFFSET($F$9,COLUMN(AN$44)-COLUMN($AC$44)+1,0,1,COLUMNS($F$9:$K$9)),0)),"",INDEX($B$10:$B$34,COLUMN(AN$44)-COLUMN($AC$44)+1))</f>
        <v/>
      </c>
      <c r="AO45" s="16">
        <f>IF(ISERROR(MATCH($B10,OFFSET($F$9,COLUMN(AO$44)-COLUMN($AC$44)+1,0,1,COLUMNS($F$9:$K$9)),0)),"",INDEX($B$10:$B$34,COLUMN(AO$44)-COLUMN($AC$44)+1))</f>
        <v/>
      </c>
      <c r="AP45" s="16">
        <f>IF(ISERROR(MATCH($B10,OFFSET($F$9,COLUMN(AP$44)-COLUMN($AC$44)+1,0,1,COLUMNS($F$9:$K$9)),0)),"",INDEX($B$10:$B$34,COLUMN(AP$44)-COLUMN($AC$44)+1))</f>
        <v/>
      </c>
      <c r="AQ45" s="16">
        <f>IF(ISERROR(MATCH($B10,OFFSET($F$9,COLUMN(AQ$44)-COLUMN($AC$44)+1,0,1,COLUMNS($F$9:$K$9)),0)),"",INDEX($B$10:$B$34,COLUMN(AQ$44)-COLUMN($AC$44)+1))</f>
        <v/>
      </c>
      <c r="AR45" s="16">
        <f>IF(ISERROR(MATCH($B10,OFFSET($F$9,COLUMN(AR$44)-COLUMN($AC$44)+1,0,1,COLUMNS($F$9:$K$9)),0)),"",INDEX($B$10:$B$34,COLUMN(AR$44)-COLUMN($AC$44)+1))</f>
        <v/>
      </c>
      <c r="AS45" s="16">
        <f>IF(ISERROR(MATCH($B10,OFFSET($F$9,COLUMN(AS$44)-COLUMN($AC$44)+1,0,1,COLUMNS($F$9:$K$9)),0)),"",INDEX($B$10:$B$34,COLUMN(AS$44)-COLUMN($AC$44)+1))</f>
        <v/>
      </c>
      <c r="AT45" s="16">
        <f>IF(ISERROR(MATCH($B10,OFFSET($F$9,COLUMN(AT$44)-COLUMN($AC$44)+1,0,1,COLUMNS($F$9:$K$9)),0)),"",INDEX($B$10:$B$34,COLUMN(AT$44)-COLUMN($AC$44)+1))</f>
        <v/>
      </c>
      <c r="AU45" s="16">
        <f>IF(ISERROR(MATCH($B10,OFFSET($F$9,COLUMN(AU$44)-COLUMN($AC$44)+1,0,1,COLUMNS($F$9:$K$9)),0)),"",INDEX($B$10:$B$34,COLUMN(AU$44)-COLUMN($AC$44)+1))</f>
        <v/>
      </c>
      <c r="AV45" s="16">
        <f>IF(ISERROR(MATCH($B10,OFFSET($F$9,COLUMN(AV$44)-COLUMN($AC$44)+1,0,1,COLUMNS($F$9:$K$9)),0)),"",INDEX($B$10:$B$34,COLUMN(AV$44)-COLUMN($AC$44)+1))</f>
        <v/>
      </c>
      <c r="AW45" s="16">
        <f>IF(ISERROR(MATCH($B10,OFFSET($F$9,COLUMN(AW$44)-COLUMN($AC$44)+1,0,1,COLUMNS($F$9:$K$9)),0)),"",INDEX($B$10:$B$34,COLUMN(AW$44)-COLUMN($AC$44)+1))</f>
        <v/>
      </c>
      <c r="AX45" s="16">
        <f>IF(ISERROR(MATCH($B10,OFFSET($F$9,COLUMN(AX$44)-COLUMN($AC$44)+1,0,1,COLUMNS($F$9:$K$9)),0)),"",INDEX($B$10:$B$34,COLUMN(AX$44)-COLUMN($AC$44)+1))</f>
        <v/>
      </c>
      <c r="AY45" s="16">
        <f>IF(ISERROR(MATCH($B10,OFFSET($F$9,COLUMN(AY$44)-COLUMN($AC$44)+1,0,1,COLUMNS($F$9:$K$9)),0)),"",INDEX($B$10:$B$34,COLUMN(AY$44)-COLUMN($AC$44)+1))</f>
        <v/>
      </c>
      <c r="AZ45" s="16">
        <f>IF(ISERROR(MATCH($B10,OFFSET($F$9,COLUMN(AZ$44)-COLUMN($AC$44)+1,0,1,COLUMNS($F$9:$K$9)),0)),"",INDEX($B$10:$B$34,COLUMN(AZ$44)-COLUMN($AC$44)+1))</f>
        <v/>
      </c>
      <c r="BA45" s="16">
        <f>IF(ISERROR(MATCH($B10,OFFSET($F$9,COLUMN(BA$44)-COLUMN($AC$44)+1,0,1,COLUMNS($F$9:$K$9)),0)),"",INDEX($B$10:$B$34,COLUMN(BA$44)-COLUMN($AC$44)+1))</f>
        <v/>
      </c>
      <c r="BB45" s="4" t="n"/>
      <c r="BC45" s="16">
        <f>IF(AC45="","",INDEX($R$10:$R$34,MATCH(AC45,$B$10:$B$34,0)))</f>
        <v/>
      </c>
      <c r="BD45" s="16">
        <f>IF(AD45="","",INDEX($R$10:$R$34,MATCH(AD45,$B$10:$B$34,0)))</f>
        <v/>
      </c>
      <c r="BE45" s="16">
        <f>IF(AE45="","",INDEX($R$10:$R$34,MATCH(AE45,$B$10:$B$34,0)))</f>
        <v/>
      </c>
      <c r="BF45" s="16">
        <f>IF(AF45="","",INDEX($R$10:$R$34,MATCH(AF45,$B$10:$B$34,0)))</f>
        <v/>
      </c>
      <c r="BG45" s="16">
        <f>IF(AG45="","",INDEX($R$10:$R$34,MATCH(AG45,$B$10:$B$34,0)))</f>
        <v/>
      </c>
      <c r="BH45" s="16">
        <f>IF(AH45="","",INDEX($R$10:$R$34,MATCH(AH45,$B$10:$B$34,0)))</f>
        <v/>
      </c>
      <c r="BI45" s="16">
        <f>IF(AI45="","",INDEX($R$10:$R$34,MATCH(AI45,$B$10:$B$34,0)))</f>
        <v/>
      </c>
      <c r="BJ45" s="16">
        <f>IF(AJ45="","",INDEX($R$10:$R$34,MATCH(AJ45,$B$10:$B$34,0)))</f>
        <v/>
      </c>
      <c r="BK45" s="16">
        <f>IF(AK45="","",INDEX($R$10:$R$34,MATCH(AK45,$B$10:$B$34,0)))</f>
        <v/>
      </c>
      <c r="BL45" s="16">
        <f>IF(AL45="","",INDEX($R$10:$R$34,MATCH(AL45,$B$10:$B$34,0)))</f>
        <v/>
      </c>
      <c r="BM45" s="16">
        <f>IF(AM45="","",INDEX($R$10:$R$34,MATCH(AM45,$B$10:$B$34,0)))</f>
        <v/>
      </c>
      <c r="BN45" s="16">
        <f>IF(AN45="","",INDEX($R$10:$R$34,MATCH(AN45,$B$10:$B$34,0)))</f>
        <v/>
      </c>
      <c r="BO45" s="16">
        <f>IF(AO45="","",INDEX($R$10:$R$34,MATCH(AO45,$B$10:$B$34,0)))</f>
        <v/>
      </c>
      <c r="BP45" s="16">
        <f>IF(AP45="","",INDEX($R$10:$R$34,MATCH(AP45,$B$10:$B$34,0)))</f>
        <v/>
      </c>
      <c r="BQ45" s="16">
        <f>IF(AQ45="","",INDEX($R$10:$R$34,MATCH(AQ45,$B$10:$B$34,0)))</f>
        <v/>
      </c>
      <c r="BR45" s="16">
        <f>IF(AR45="","",INDEX($R$10:$R$34,MATCH(AR45,$B$10:$B$34,0)))</f>
        <v/>
      </c>
      <c r="BS45" s="16">
        <f>IF(AS45="","",INDEX($R$10:$R$34,MATCH(AS45,$B$10:$B$34,0)))</f>
        <v/>
      </c>
      <c r="BT45" s="16">
        <f>IF(AT45="","",INDEX($R$10:$R$34,MATCH(AT45,$B$10:$B$34,0)))</f>
        <v/>
      </c>
      <c r="BU45" s="16">
        <f>IF(AU45="","",INDEX($R$10:$R$34,MATCH(AU45,$B$10:$B$34,0)))</f>
        <v/>
      </c>
      <c r="BV45" s="16">
        <f>IF(AV45="","",INDEX($R$10:$R$34,MATCH(AV45,$B$10:$B$34,0)))</f>
        <v/>
      </c>
      <c r="BW45" s="16">
        <f>IF(AW45="","",INDEX($R$10:$R$34,MATCH(AW45,$B$10:$B$34,0)))</f>
        <v/>
      </c>
      <c r="BX45" s="16">
        <f>IF(AX45="","",INDEX($R$10:$R$34,MATCH(AX45,$B$10:$B$34,0)))</f>
        <v/>
      </c>
      <c r="BY45" s="16">
        <f>IF(AY45="","",INDEX($R$10:$R$34,MATCH(AY45,$B$10:$B$34,0)))</f>
        <v/>
      </c>
      <c r="BZ45" s="16">
        <f>IF(AZ45="","",INDEX($R$10:$R$34,MATCH(AZ45,$B$10:$B$34,0)))</f>
        <v/>
      </c>
      <c r="CA45" s="16">
        <f>IF(BA45="","",INDEX($R$10:$R$34,MATCH(BA45,$B$10:$B$34,0)))</f>
        <v/>
      </c>
      <c r="CB45" s="4" t="n"/>
      <c r="CC45" s="23">
        <f>IF(C10="",NA(),IF(O10=0,NA(),P10))</f>
        <v/>
      </c>
      <c r="CD45" s="24">
        <f>IF(C10="",NA(),IF(O10=0,NA(),IF(T10&lt;=0.01,O10,NA())))</f>
        <v/>
      </c>
      <c r="CE45" s="24">
        <f>IF(C10="",NA(),IF(ISERROR(CD45),NA(),N10-O10))</f>
        <v/>
      </c>
      <c r="CF45" s="24">
        <f>IF(C10="",NA(),IF(ISERROR(CD45),NA(),O10-L10))</f>
        <v/>
      </c>
      <c r="CG45" s="24">
        <f>IF(C10="",NA(),IF(O10=0,NA(),IF(T10&gt;0,O10,NA())))</f>
        <v/>
      </c>
      <c r="CH45" s="24">
        <f>IF(C10="",NA(),IF(ISERROR(CG45),NA(),N10-O10))</f>
        <v/>
      </c>
      <c r="CI45" s="24">
        <f>IF(C10="",NA(),IF(ISERROR(CG45),NA(),O10-L10))</f>
        <v/>
      </c>
      <c r="CJ45" s="23">
        <f>IF(C10="",NA(),IF(O10=0,NA(),T10))</f>
        <v/>
      </c>
      <c r="CK45" s="23">
        <f>IF(C10="",NA(),IF(O10=0,S10/5,NA()))</f>
        <v/>
      </c>
      <c r="CL45" s="23">
        <f>IF(C10="",NA(),IF(O10=0,S10,NA()))</f>
        <v/>
      </c>
      <c r="CM45" s="50" t="n">
        <v>-0.5</v>
      </c>
    </row>
    <row r="46" ht="20" customFormat="1" customHeight="1" s="3">
      <c r="L46" s="15" t="n"/>
      <c r="V46" s="16">
        <f>IF(F11="",0,INDEX($Q$10:$Q$34,MATCH(F11,$B$10:$B$34,0)))</f>
        <v/>
      </c>
      <c r="W46" s="16">
        <f>IF(G11="",0,INDEX($Q$10:$Q$34,MATCH(G11,$B$10:$B$34,0)))</f>
        <v/>
      </c>
      <c r="X46" s="16">
        <f>IF(H11="",0,INDEX($Q$10:$Q$34,MATCH(H11,$B$10:$B$34,0)))</f>
        <v/>
      </c>
      <c r="Y46" s="16">
        <f>IF(I11="",0,INDEX($Q$10:$Q$34,MATCH(I11,$B$10:$B$34,0)))</f>
        <v/>
      </c>
      <c r="Z46" s="16">
        <f>IF(J11="",0,INDEX($Q$10:$Q$34,MATCH(J11,$B$10:$B$34,0)))</f>
        <v/>
      </c>
      <c r="AA46" s="16">
        <f>IF(K11="",0,INDEX($Q$10:$Q$34,MATCH(K11,$B$10:$B$34,0)))</f>
        <v/>
      </c>
      <c r="AB46" s="4" t="n"/>
      <c r="AC46" s="16">
        <f>IF(ISERROR(MATCH($B11,OFFSET($F$9,COLUMN(AC$44)-COLUMN($AC$44)+1,0,1,COLUMNS($F$9:$K$9)),0)),"",INDEX($B$10:$B$34,COLUMN(AC$44)-COLUMN($AC$44)+1))</f>
        <v/>
      </c>
      <c r="AD46" s="16">
        <f>IF(ISERROR(MATCH($B11,OFFSET($F$9,COLUMN(AD$44)-COLUMN($AC$44)+1,0,1,COLUMNS($F$9:$K$9)),0)),"",INDEX($B$10:$B$34,COLUMN(AD$44)-COLUMN($AC$44)+1))</f>
        <v/>
      </c>
      <c r="AE46" s="16">
        <f>IF(ISERROR(MATCH($B11,OFFSET($F$9,COLUMN(AE$44)-COLUMN($AC$44)+1,0,1,COLUMNS($F$9:$K$9)),0)),"",INDEX($B$10:$B$34,COLUMN(AE$44)-COLUMN($AC$44)+1))</f>
        <v/>
      </c>
      <c r="AF46" s="16">
        <f>IF(ISERROR(MATCH($B11,OFFSET($F$9,COLUMN(AF$44)-COLUMN($AC$44)+1,0,1,COLUMNS($F$9:$K$9)),0)),"",INDEX($B$10:$B$34,COLUMN(AF$44)-COLUMN($AC$44)+1))</f>
        <v/>
      </c>
      <c r="AG46" s="16">
        <f>IF(ISERROR(MATCH($B11,OFFSET($F$9,COLUMN(AG$44)-COLUMN($AC$44)+1,0,1,COLUMNS($F$9:$K$9)),0)),"",INDEX($B$10:$B$34,COLUMN(AG$44)-COLUMN($AC$44)+1))</f>
        <v/>
      </c>
      <c r="AH46" s="16">
        <f>IF(ISERROR(MATCH($B11,OFFSET($F$9,COLUMN(AH$44)-COLUMN($AC$44)+1,0,1,COLUMNS($F$9:$K$9)),0)),"",INDEX($B$10:$B$34,COLUMN(AH$44)-COLUMN($AC$44)+1))</f>
        <v/>
      </c>
      <c r="AI46" s="16">
        <f>IF(ISERROR(MATCH($B11,OFFSET($F$9,COLUMN(AI$44)-COLUMN($AC$44)+1,0,1,COLUMNS($F$9:$K$9)),0)),"",INDEX($B$10:$B$34,COLUMN(AI$44)-COLUMN($AC$44)+1))</f>
        <v/>
      </c>
      <c r="AJ46" s="16">
        <f>IF(ISERROR(MATCH($B11,OFFSET($F$9,COLUMN(AJ$44)-COLUMN($AC$44)+1,0,1,COLUMNS($F$9:$K$9)),0)),"",INDEX($B$10:$B$34,COLUMN(AJ$44)-COLUMN($AC$44)+1))</f>
        <v/>
      </c>
      <c r="AK46" s="16">
        <f>IF(ISERROR(MATCH($B11,OFFSET($F$9,COLUMN(AK$44)-COLUMN($AC$44)+1,0,1,COLUMNS($F$9:$K$9)),0)),"",INDEX($B$10:$B$34,COLUMN(AK$44)-COLUMN($AC$44)+1))</f>
        <v/>
      </c>
      <c r="AL46" s="16">
        <f>IF(ISERROR(MATCH($B11,OFFSET($F$9,COLUMN(AL$44)-COLUMN($AC$44)+1,0,1,COLUMNS($F$9:$K$9)),0)),"",INDEX($B$10:$B$34,COLUMN(AL$44)-COLUMN($AC$44)+1))</f>
        <v/>
      </c>
      <c r="AM46" s="16">
        <f>IF(ISERROR(MATCH($B11,OFFSET($F$9,COLUMN(AM$44)-COLUMN($AC$44)+1,0,1,COLUMNS($F$9:$K$9)),0)),"",INDEX($B$10:$B$34,COLUMN(AM$44)-COLUMN($AC$44)+1))</f>
        <v/>
      </c>
      <c r="AN46" s="16">
        <f>IF(ISERROR(MATCH($B11,OFFSET($F$9,COLUMN(AN$44)-COLUMN($AC$44)+1,0,1,COLUMNS($F$9:$K$9)),0)),"",INDEX($B$10:$B$34,COLUMN(AN$44)-COLUMN($AC$44)+1))</f>
        <v/>
      </c>
      <c r="AO46" s="16">
        <f>IF(ISERROR(MATCH($B11,OFFSET($F$9,COLUMN(AO$44)-COLUMN($AC$44)+1,0,1,COLUMNS($F$9:$K$9)),0)),"",INDEX($B$10:$B$34,COLUMN(AO$44)-COLUMN($AC$44)+1))</f>
        <v/>
      </c>
      <c r="AP46" s="16">
        <f>IF(ISERROR(MATCH($B11,OFFSET($F$9,COLUMN(AP$44)-COLUMN($AC$44)+1,0,1,COLUMNS($F$9:$K$9)),0)),"",INDEX($B$10:$B$34,COLUMN(AP$44)-COLUMN($AC$44)+1))</f>
        <v/>
      </c>
      <c r="AQ46" s="16">
        <f>IF(ISERROR(MATCH($B11,OFFSET($F$9,COLUMN(AQ$44)-COLUMN($AC$44)+1,0,1,COLUMNS($F$9:$K$9)),0)),"",INDEX($B$10:$B$34,COLUMN(AQ$44)-COLUMN($AC$44)+1))</f>
        <v/>
      </c>
      <c r="AR46" s="16">
        <f>IF(ISERROR(MATCH($B11,OFFSET($F$9,COLUMN(AR$44)-COLUMN($AC$44)+1,0,1,COLUMNS($F$9:$K$9)),0)),"",INDEX($B$10:$B$34,COLUMN(AR$44)-COLUMN($AC$44)+1))</f>
        <v/>
      </c>
      <c r="AS46" s="16">
        <f>IF(ISERROR(MATCH($B11,OFFSET($F$9,COLUMN(AS$44)-COLUMN($AC$44)+1,0,1,COLUMNS($F$9:$K$9)),0)),"",INDEX($B$10:$B$34,COLUMN(AS$44)-COLUMN($AC$44)+1))</f>
        <v/>
      </c>
      <c r="AT46" s="16">
        <f>IF(ISERROR(MATCH($B11,OFFSET($F$9,COLUMN(AT$44)-COLUMN($AC$44)+1,0,1,COLUMNS($F$9:$K$9)),0)),"",INDEX($B$10:$B$34,COLUMN(AT$44)-COLUMN($AC$44)+1))</f>
        <v/>
      </c>
      <c r="AU46" s="16">
        <f>IF(ISERROR(MATCH($B11,OFFSET($F$9,COLUMN(AU$44)-COLUMN($AC$44)+1,0,1,COLUMNS($F$9:$K$9)),0)),"",INDEX($B$10:$B$34,COLUMN(AU$44)-COLUMN($AC$44)+1))</f>
        <v/>
      </c>
      <c r="AV46" s="16">
        <f>IF(ISERROR(MATCH($B11,OFFSET($F$9,COLUMN(AV$44)-COLUMN($AC$44)+1,0,1,COLUMNS($F$9:$K$9)),0)),"",INDEX($B$10:$B$34,COLUMN(AV$44)-COLUMN($AC$44)+1))</f>
        <v/>
      </c>
      <c r="AW46" s="16">
        <f>IF(ISERROR(MATCH($B11,OFFSET($F$9,COLUMN(AW$44)-COLUMN($AC$44)+1,0,1,COLUMNS($F$9:$K$9)),0)),"",INDEX($B$10:$B$34,COLUMN(AW$44)-COLUMN($AC$44)+1))</f>
        <v/>
      </c>
      <c r="AX46" s="16">
        <f>IF(ISERROR(MATCH($B11,OFFSET($F$9,COLUMN(AX$44)-COLUMN($AC$44)+1,0,1,COLUMNS($F$9:$K$9)),0)),"",INDEX($B$10:$B$34,COLUMN(AX$44)-COLUMN($AC$44)+1))</f>
        <v/>
      </c>
      <c r="AY46" s="16">
        <f>IF(ISERROR(MATCH($B11,OFFSET($F$9,COLUMN(AY$44)-COLUMN($AC$44)+1,0,1,COLUMNS($F$9:$K$9)),0)),"",INDEX($B$10:$B$34,COLUMN(AY$44)-COLUMN($AC$44)+1))</f>
        <v/>
      </c>
      <c r="AZ46" s="16">
        <f>IF(ISERROR(MATCH($B11,OFFSET($F$9,COLUMN(AZ$44)-COLUMN($AC$44)+1,0,1,COLUMNS($F$9:$K$9)),0)),"",INDEX($B$10:$B$34,COLUMN(AZ$44)-COLUMN($AC$44)+1))</f>
        <v/>
      </c>
      <c r="BA46" s="16">
        <f>IF(ISERROR(MATCH($B11,OFFSET($F$9,COLUMN(BA$44)-COLUMN($AC$44)+1,0,1,COLUMNS($F$9:$K$9)),0)),"",INDEX($B$10:$B$34,COLUMN(BA$44)-COLUMN($AC$44)+1))</f>
        <v/>
      </c>
      <c r="BB46" s="4" t="n"/>
      <c r="BC46" s="16">
        <f>IF(AC46="","",INDEX($R$10:$R$34,MATCH(AC46,$B$10:$B$34,0)))</f>
        <v/>
      </c>
      <c r="BD46" s="16">
        <f>IF(AD46="","",INDEX($R$10:$R$34,MATCH(AD46,$B$10:$B$34,0)))</f>
        <v/>
      </c>
      <c r="BE46" s="16">
        <f>IF(AE46="","",INDEX($R$10:$R$34,MATCH(AE46,$B$10:$B$34,0)))</f>
        <v/>
      </c>
      <c r="BF46" s="16">
        <f>IF(AF46="","",INDEX($R$10:$R$34,MATCH(AF46,$B$10:$B$34,0)))</f>
        <v/>
      </c>
      <c r="BG46" s="16">
        <f>IF(AG46="","",INDEX($R$10:$R$34,MATCH(AG46,$B$10:$B$34,0)))</f>
        <v/>
      </c>
      <c r="BH46" s="16">
        <f>IF(AH46="","",INDEX($R$10:$R$34,MATCH(AH46,$B$10:$B$34,0)))</f>
        <v/>
      </c>
      <c r="BI46" s="16">
        <f>IF(AI46="","",INDEX($R$10:$R$34,MATCH(AI46,$B$10:$B$34,0)))</f>
        <v/>
      </c>
      <c r="BJ46" s="16">
        <f>IF(AJ46="","",INDEX($R$10:$R$34,MATCH(AJ46,$B$10:$B$34,0)))</f>
        <v/>
      </c>
      <c r="BK46" s="16">
        <f>IF(AK46="","",INDEX($R$10:$R$34,MATCH(AK46,$B$10:$B$34,0)))</f>
        <v/>
      </c>
      <c r="BL46" s="16">
        <f>IF(AL46="","",INDEX($R$10:$R$34,MATCH(AL46,$B$10:$B$34,0)))</f>
        <v/>
      </c>
      <c r="BM46" s="16">
        <f>IF(AM46="","",INDEX($R$10:$R$34,MATCH(AM46,$B$10:$B$34,0)))</f>
        <v/>
      </c>
      <c r="BN46" s="16">
        <f>IF(AN46="","",INDEX($R$10:$R$34,MATCH(AN46,$B$10:$B$34,0)))</f>
        <v/>
      </c>
      <c r="BO46" s="16">
        <f>IF(AO46="","",INDEX($R$10:$R$34,MATCH(AO46,$B$10:$B$34,0)))</f>
        <v/>
      </c>
      <c r="BP46" s="16">
        <f>IF(AP46="","",INDEX($R$10:$R$34,MATCH(AP46,$B$10:$B$34,0)))</f>
        <v/>
      </c>
      <c r="BQ46" s="16">
        <f>IF(AQ46="","",INDEX($R$10:$R$34,MATCH(AQ46,$B$10:$B$34,0)))</f>
        <v/>
      </c>
      <c r="BR46" s="16">
        <f>IF(AR46="","",INDEX($R$10:$R$34,MATCH(AR46,$B$10:$B$34,0)))</f>
        <v/>
      </c>
      <c r="BS46" s="16">
        <f>IF(AS46="","",INDEX($R$10:$R$34,MATCH(AS46,$B$10:$B$34,0)))</f>
        <v/>
      </c>
      <c r="BT46" s="16">
        <f>IF(AT46="","",INDEX($R$10:$R$34,MATCH(AT46,$B$10:$B$34,0)))</f>
        <v/>
      </c>
      <c r="BU46" s="16">
        <f>IF(AU46="","",INDEX($R$10:$R$34,MATCH(AU46,$B$10:$B$34,0)))</f>
        <v/>
      </c>
      <c r="BV46" s="16">
        <f>IF(AV46="","",INDEX($R$10:$R$34,MATCH(AV46,$B$10:$B$34,0)))</f>
        <v/>
      </c>
      <c r="BW46" s="16">
        <f>IF(AW46="","",INDEX($R$10:$R$34,MATCH(AW46,$B$10:$B$34,0)))</f>
        <v/>
      </c>
      <c r="BX46" s="16">
        <f>IF(AX46="","",INDEX($R$10:$R$34,MATCH(AX46,$B$10:$B$34,0)))</f>
        <v/>
      </c>
      <c r="BY46" s="16">
        <f>IF(AY46="","",INDEX($R$10:$R$34,MATCH(AY46,$B$10:$B$34,0)))</f>
        <v/>
      </c>
      <c r="BZ46" s="16">
        <f>IF(AZ46="","",INDEX($R$10:$R$34,MATCH(AZ46,$B$10:$B$34,0)))</f>
        <v/>
      </c>
      <c r="CA46" s="16">
        <f>IF(BA46="","",INDEX($R$10:$R$34,MATCH(BA46,$B$10:$B$34,0)))</f>
        <v/>
      </c>
      <c r="CB46" s="4" t="n"/>
      <c r="CC46" s="23">
        <f>IF(C11="",NA(),IF(O11=0,NA(),P11))</f>
        <v/>
      </c>
      <c r="CD46" s="24">
        <f>IF(C11="",NA(),IF(O11=0,NA(),IF(T11&lt;=0.01,O11,NA())))</f>
        <v/>
      </c>
      <c r="CE46" s="24">
        <f>IF(C11="",NA(),IF(ISERROR(CD46),NA(),N11-O11))</f>
        <v/>
      </c>
      <c r="CF46" s="24">
        <f>IF(C11="",NA(),IF(ISERROR(CD46),NA(),O11-L11))</f>
        <v/>
      </c>
      <c r="CG46" s="24">
        <f>IF(C11="",NA(),IF(O11=0,NA(),IF(T11&gt;0,O11,NA())))</f>
        <v/>
      </c>
      <c r="CH46" s="24">
        <f>IF(C11="",NA(),IF(ISERROR(CG46),NA(),N11-O11))</f>
        <v/>
      </c>
      <c r="CI46" s="24">
        <f>IF(C11="",NA(),IF(ISERROR(CG46),NA(),O11-L11))</f>
        <v/>
      </c>
      <c r="CJ46" s="23">
        <f>IF(C11="",NA(),IF(O11=0,NA(),T11))</f>
        <v/>
      </c>
      <c r="CK46" s="23">
        <f>IF(C11="",NA(),IF(O11=0,S11/5,NA()))</f>
        <v/>
      </c>
      <c r="CL46" s="23">
        <f>IF(C11="",NA(),IF(O11=0,S11,NA()))</f>
        <v/>
      </c>
      <c r="CM46" s="50">
        <f>OFFSET(CM46,-1,0,1,1)+1</f>
        <v/>
      </c>
    </row>
    <row r="47" ht="20" customFormat="1" customHeight="1" s="3">
      <c r="L47" s="15" t="n"/>
      <c r="V47" s="16">
        <f>IF(F12="",0,INDEX($Q$10:$Q$34,MATCH(F12,$B$10:$B$34,0)))</f>
        <v/>
      </c>
      <c r="W47" s="16">
        <f>IF(G12="",0,INDEX($Q$10:$Q$34,MATCH(G12,$B$10:$B$34,0)))</f>
        <v/>
      </c>
      <c r="X47" s="16">
        <f>IF(H12="",0,INDEX($Q$10:$Q$34,MATCH(H12,$B$10:$B$34,0)))</f>
        <v/>
      </c>
      <c r="Y47" s="16">
        <f>IF(I12="",0,INDEX($Q$10:$Q$34,MATCH(I12,$B$10:$B$34,0)))</f>
        <v/>
      </c>
      <c r="Z47" s="16">
        <f>IF(J12="",0,INDEX($Q$10:$Q$34,MATCH(J12,$B$10:$B$34,0)))</f>
        <v/>
      </c>
      <c r="AA47" s="16">
        <f>IF(K12="",0,INDEX($Q$10:$Q$34,MATCH(K12,$B$10:$B$34,0)))</f>
        <v/>
      </c>
      <c r="AB47" s="4" t="n"/>
      <c r="AC47" s="16">
        <f>IF(ISERROR(MATCH($B12,OFFSET($F$9,COLUMN(AC$44)-COLUMN($AC$44)+1,0,1,COLUMNS($F$9:$K$9)),0)),"",INDEX($B$10:$B$34,COLUMN(AC$44)-COLUMN($AC$44)+1))</f>
        <v/>
      </c>
      <c r="AD47" s="16">
        <f>IF(ISERROR(MATCH($B12,OFFSET($F$9,COLUMN(AD$44)-COLUMN($AC$44)+1,0,1,COLUMNS($F$9:$K$9)),0)),"",INDEX($B$10:$B$34,COLUMN(AD$44)-COLUMN($AC$44)+1))</f>
        <v/>
      </c>
      <c r="AE47" s="16">
        <f>IF(ISERROR(MATCH($B12,OFFSET($F$9,COLUMN(AE$44)-COLUMN($AC$44)+1,0,1,COLUMNS($F$9:$K$9)),0)),"",INDEX($B$10:$B$34,COLUMN(AE$44)-COLUMN($AC$44)+1))</f>
        <v/>
      </c>
      <c r="AF47" s="16">
        <f>IF(ISERROR(MATCH($B12,OFFSET($F$9,COLUMN(AF$44)-COLUMN($AC$44)+1,0,1,COLUMNS($F$9:$K$9)),0)),"",INDEX($B$10:$B$34,COLUMN(AF$44)-COLUMN($AC$44)+1))</f>
        <v/>
      </c>
      <c r="AG47" s="16">
        <f>IF(ISERROR(MATCH($B12,OFFSET($F$9,COLUMN(AG$44)-COLUMN($AC$44)+1,0,1,COLUMNS($F$9:$K$9)),0)),"",INDEX($B$10:$B$34,COLUMN(AG$44)-COLUMN($AC$44)+1))</f>
        <v/>
      </c>
      <c r="AH47" s="16">
        <f>IF(ISERROR(MATCH($B12,OFFSET($F$9,COLUMN(AH$44)-COLUMN($AC$44)+1,0,1,COLUMNS($F$9:$K$9)),0)),"",INDEX($B$10:$B$34,COLUMN(AH$44)-COLUMN($AC$44)+1))</f>
        <v/>
      </c>
      <c r="AI47" s="16">
        <f>IF(ISERROR(MATCH($B12,OFFSET($F$9,COLUMN(AI$44)-COLUMN($AC$44)+1,0,1,COLUMNS($F$9:$K$9)),0)),"",INDEX($B$10:$B$34,COLUMN(AI$44)-COLUMN($AC$44)+1))</f>
        <v/>
      </c>
      <c r="AJ47" s="16">
        <f>IF(ISERROR(MATCH($B12,OFFSET($F$9,COLUMN(AJ$44)-COLUMN($AC$44)+1,0,1,COLUMNS($F$9:$K$9)),0)),"",INDEX($B$10:$B$34,COLUMN(AJ$44)-COLUMN($AC$44)+1))</f>
        <v/>
      </c>
      <c r="AK47" s="16">
        <f>IF(ISERROR(MATCH($B12,OFFSET($F$9,COLUMN(AK$44)-COLUMN($AC$44)+1,0,1,COLUMNS($F$9:$K$9)),0)),"",INDEX($B$10:$B$34,COLUMN(AK$44)-COLUMN($AC$44)+1))</f>
        <v/>
      </c>
      <c r="AL47" s="16">
        <f>IF(ISERROR(MATCH($B12,OFFSET($F$9,COLUMN(AL$44)-COLUMN($AC$44)+1,0,1,COLUMNS($F$9:$K$9)),0)),"",INDEX($B$10:$B$34,COLUMN(AL$44)-COLUMN($AC$44)+1))</f>
        <v/>
      </c>
      <c r="AM47" s="16">
        <f>IF(ISERROR(MATCH($B12,OFFSET($F$9,COLUMN(AM$44)-COLUMN($AC$44)+1,0,1,COLUMNS($F$9:$K$9)),0)),"",INDEX($B$10:$B$34,COLUMN(AM$44)-COLUMN($AC$44)+1))</f>
        <v/>
      </c>
      <c r="AN47" s="16">
        <f>IF(ISERROR(MATCH($B12,OFFSET($F$9,COLUMN(AN$44)-COLUMN($AC$44)+1,0,1,COLUMNS($F$9:$K$9)),0)),"",INDEX($B$10:$B$34,COLUMN(AN$44)-COLUMN($AC$44)+1))</f>
        <v/>
      </c>
      <c r="AO47" s="16">
        <f>IF(ISERROR(MATCH($B12,OFFSET($F$9,COLUMN(AO$44)-COLUMN($AC$44)+1,0,1,COLUMNS($F$9:$K$9)),0)),"",INDEX($B$10:$B$34,COLUMN(AO$44)-COLUMN($AC$44)+1))</f>
        <v/>
      </c>
      <c r="AP47" s="16">
        <f>IF(ISERROR(MATCH($B12,OFFSET($F$9,COLUMN(AP$44)-COLUMN($AC$44)+1,0,1,COLUMNS($F$9:$K$9)),0)),"",INDEX($B$10:$B$34,COLUMN(AP$44)-COLUMN($AC$44)+1))</f>
        <v/>
      </c>
      <c r="AQ47" s="16">
        <f>IF(ISERROR(MATCH($B12,OFFSET($F$9,COLUMN(AQ$44)-COLUMN($AC$44)+1,0,1,COLUMNS($F$9:$K$9)),0)),"",INDEX($B$10:$B$34,COLUMN(AQ$44)-COLUMN($AC$44)+1))</f>
        <v/>
      </c>
      <c r="AR47" s="16">
        <f>IF(ISERROR(MATCH($B12,OFFSET($F$9,COLUMN(AR$44)-COLUMN($AC$44)+1,0,1,COLUMNS($F$9:$K$9)),0)),"",INDEX($B$10:$B$34,COLUMN(AR$44)-COLUMN($AC$44)+1))</f>
        <v/>
      </c>
      <c r="AS47" s="16">
        <f>IF(ISERROR(MATCH($B12,OFFSET($F$9,COLUMN(AS$44)-COLUMN($AC$44)+1,0,1,COLUMNS($F$9:$K$9)),0)),"",INDEX($B$10:$B$34,COLUMN(AS$44)-COLUMN($AC$44)+1))</f>
        <v/>
      </c>
      <c r="AT47" s="16">
        <f>IF(ISERROR(MATCH($B12,OFFSET($F$9,COLUMN(AT$44)-COLUMN($AC$44)+1,0,1,COLUMNS($F$9:$K$9)),0)),"",INDEX($B$10:$B$34,COLUMN(AT$44)-COLUMN($AC$44)+1))</f>
        <v/>
      </c>
      <c r="AU47" s="16">
        <f>IF(ISERROR(MATCH($B12,OFFSET($F$9,COLUMN(AU$44)-COLUMN($AC$44)+1,0,1,COLUMNS($F$9:$K$9)),0)),"",INDEX($B$10:$B$34,COLUMN(AU$44)-COLUMN($AC$44)+1))</f>
        <v/>
      </c>
      <c r="AV47" s="16">
        <f>IF(ISERROR(MATCH($B12,OFFSET($F$9,COLUMN(AV$44)-COLUMN($AC$44)+1,0,1,COLUMNS($F$9:$K$9)),0)),"",INDEX($B$10:$B$34,COLUMN(AV$44)-COLUMN($AC$44)+1))</f>
        <v/>
      </c>
      <c r="AW47" s="16">
        <f>IF(ISERROR(MATCH($B12,OFFSET($F$9,COLUMN(AW$44)-COLUMN($AC$44)+1,0,1,COLUMNS($F$9:$K$9)),0)),"",INDEX($B$10:$B$34,COLUMN(AW$44)-COLUMN($AC$44)+1))</f>
        <v/>
      </c>
      <c r="AX47" s="16">
        <f>IF(ISERROR(MATCH($B12,OFFSET($F$9,COLUMN(AX$44)-COLUMN($AC$44)+1,0,1,COLUMNS($F$9:$K$9)),0)),"",INDEX($B$10:$B$34,COLUMN(AX$44)-COLUMN($AC$44)+1))</f>
        <v/>
      </c>
      <c r="AY47" s="16">
        <f>IF(ISERROR(MATCH($B12,OFFSET($F$9,COLUMN(AY$44)-COLUMN($AC$44)+1,0,1,COLUMNS($F$9:$K$9)),0)),"",INDEX($B$10:$B$34,COLUMN(AY$44)-COLUMN($AC$44)+1))</f>
        <v/>
      </c>
      <c r="AZ47" s="16">
        <f>IF(ISERROR(MATCH($B12,OFFSET($F$9,COLUMN(AZ$44)-COLUMN($AC$44)+1,0,1,COLUMNS($F$9:$K$9)),0)),"",INDEX($B$10:$B$34,COLUMN(AZ$44)-COLUMN($AC$44)+1))</f>
        <v/>
      </c>
      <c r="BA47" s="16">
        <f>IF(ISERROR(MATCH($B12,OFFSET($F$9,COLUMN(BA$44)-COLUMN($AC$44)+1,0,1,COLUMNS($F$9:$K$9)),0)),"",INDEX($B$10:$B$34,COLUMN(BA$44)-COLUMN($AC$44)+1))</f>
        <v/>
      </c>
      <c r="BB47" s="4" t="n"/>
      <c r="BC47" s="16">
        <f>IF(AC47="","",INDEX($R$10:$R$34,MATCH(AC47,$B$10:$B$34,0)))</f>
        <v/>
      </c>
      <c r="BD47" s="16">
        <f>IF(AD47="","",INDEX($R$10:$R$34,MATCH(AD47,$B$10:$B$34,0)))</f>
        <v/>
      </c>
      <c r="BE47" s="16">
        <f>IF(AE47="","",INDEX($R$10:$R$34,MATCH(AE47,$B$10:$B$34,0)))</f>
        <v/>
      </c>
      <c r="BF47" s="16">
        <f>IF(AF47="","",INDEX($R$10:$R$34,MATCH(AF47,$B$10:$B$34,0)))</f>
        <v/>
      </c>
      <c r="BG47" s="16">
        <f>IF(AG47="","",INDEX($R$10:$R$34,MATCH(AG47,$B$10:$B$34,0)))</f>
        <v/>
      </c>
      <c r="BH47" s="16">
        <f>IF(AH47="","",INDEX($R$10:$R$34,MATCH(AH47,$B$10:$B$34,0)))</f>
        <v/>
      </c>
      <c r="BI47" s="16">
        <f>IF(AI47="","",INDEX($R$10:$R$34,MATCH(AI47,$B$10:$B$34,0)))</f>
        <v/>
      </c>
      <c r="BJ47" s="16">
        <f>IF(AJ47="","",INDEX($R$10:$R$34,MATCH(AJ47,$B$10:$B$34,0)))</f>
        <v/>
      </c>
      <c r="BK47" s="16">
        <f>IF(AK47="","",INDEX($R$10:$R$34,MATCH(AK47,$B$10:$B$34,0)))</f>
        <v/>
      </c>
      <c r="BL47" s="16">
        <f>IF(AL47="","",INDEX($R$10:$R$34,MATCH(AL47,$B$10:$B$34,0)))</f>
        <v/>
      </c>
      <c r="BM47" s="16">
        <f>IF(AM47="","",INDEX($R$10:$R$34,MATCH(AM47,$B$10:$B$34,0)))</f>
        <v/>
      </c>
      <c r="BN47" s="16">
        <f>IF(AN47="","",INDEX($R$10:$R$34,MATCH(AN47,$B$10:$B$34,0)))</f>
        <v/>
      </c>
      <c r="BO47" s="16">
        <f>IF(AO47="","",INDEX($R$10:$R$34,MATCH(AO47,$B$10:$B$34,0)))</f>
        <v/>
      </c>
      <c r="BP47" s="16">
        <f>IF(AP47="","",INDEX($R$10:$R$34,MATCH(AP47,$B$10:$B$34,0)))</f>
        <v/>
      </c>
      <c r="BQ47" s="16">
        <f>IF(AQ47="","",INDEX($R$10:$R$34,MATCH(AQ47,$B$10:$B$34,0)))</f>
        <v/>
      </c>
      <c r="BR47" s="16">
        <f>IF(AR47="","",INDEX($R$10:$R$34,MATCH(AR47,$B$10:$B$34,0)))</f>
        <v/>
      </c>
      <c r="BS47" s="16">
        <f>IF(AS47="","",INDEX($R$10:$R$34,MATCH(AS47,$B$10:$B$34,0)))</f>
        <v/>
      </c>
      <c r="BT47" s="16">
        <f>IF(AT47="","",INDEX($R$10:$R$34,MATCH(AT47,$B$10:$B$34,0)))</f>
        <v/>
      </c>
      <c r="BU47" s="16">
        <f>IF(AU47="","",INDEX($R$10:$R$34,MATCH(AU47,$B$10:$B$34,0)))</f>
        <v/>
      </c>
      <c r="BV47" s="16">
        <f>IF(AV47="","",INDEX($R$10:$R$34,MATCH(AV47,$B$10:$B$34,0)))</f>
        <v/>
      </c>
      <c r="BW47" s="16">
        <f>IF(AW47="","",INDEX($R$10:$R$34,MATCH(AW47,$B$10:$B$34,0)))</f>
        <v/>
      </c>
      <c r="BX47" s="16">
        <f>IF(AX47="","",INDEX($R$10:$R$34,MATCH(AX47,$B$10:$B$34,0)))</f>
        <v/>
      </c>
      <c r="BY47" s="16">
        <f>IF(AY47="","",INDEX($R$10:$R$34,MATCH(AY47,$B$10:$B$34,0)))</f>
        <v/>
      </c>
      <c r="BZ47" s="16">
        <f>IF(AZ47="","",INDEX($R$10:$R$34,MATCH(AZ47,$B$10:$B$34,0)))</f>
        <v/>
      </c>
      <c r="CA47" s="16">
        <f>IF(BA47="","",INDEX($R$10:$R$34,MATCH(BA47,$B$10:$B$34,0)))</f>
        <v/>
      </c>
      <c r="CB47" s="4" t="n"/>
      <c r="CC47" s="23">
        <f>IF(C12="",NA(),IF(O12=0,NA(),P12))</f>
        <v/>
      </c>
      <c r="CD47" s="24">
        <f>IF(C12="",NA(),IF(O12=0,NA(),IF(T12&lt;=0.01,O12,NA())))</f>
        <v/>
      </c>
      <c r="CE47" s="24">
        <f>IF(C12="",NA(),IF(ISERROR(CD47),NA(),N12-O12))</f>
        <v/>
      </c>
      <c r="CF47" s="24">
        <f>IF(C12="",NA(),IF(ISERROR(CD47),NA(),O12-L12))</f>
        <v/>
      </c>
      <c r="CG47" s="24">
        <f>IF(C12="",NA(),IF(O12=0,NA(),IF(T12&gt;0,O12,NA())))</f>
        <v/>
      </c>
      <c r="CH47" s="24">
        <f>IF(C12="",NA(),IF(ISERROR(CG47),NA(),N12-O12))</f>
        <v/>
      </c>
      <c r="CI47" s="24">
        <f>IF(C12="",NA(),IF(ISERROR(CG47),NA(),O12-L12))</f>
        <v/>
      </c>
      <c r="CJ47" s="23">
        <f>IF(C12="",NA(),IF(O12=0,NA(),T12))</f>
        <v/>
      </c>
      <c r="CK47" s="23">
        <f>IF(C12="",NA(),IF(O12=0,S12/5,NA()))</f>
        <v/>
      </c>
      <c r="CL47" s="23">
        <f>IF(C12="",NA(),IF(O12=0,S12,NA()))</f>
        <v/>
      </c>
      <c r="CM47" s="50">
        <f>OFFSET(CM47,-1,0,1,1)+1</f>
        <v/>
      </c>
    </row>
    <row r="48" ht="20" customFormat="1" customHeight="1" s="3">
      <c r="L48" s="15" t="n"/>
      <c r="V48" s="16">
        <f>IF(F13="",0,INDEX($Q$10:$Q$34,MATCH(F13,$B$10:$B$34,0)))</f>
        <v/>
      </c>
      <c r="W48" s="16">
        <f>IF(G13="",0,INDEX($Q$10:$Q$34,MATCH(G13,$B$10:$B$34,0)))</f>
        <v/>
      </c>
      <c r="X48" s="16">
        <f>IF(H13="",0,INDEX($Q$10:$Q$34,MATCH(H13,$B$10:$B$34,0)))</f>
        <v/>
      </c>
      <c r="Y48" s="16">
        <f>IF(I13="",0,INDEX($Q$10:$Q$34,MATCH(I13,$B$10:$B$34,0)))</f>
        <v/>
      </c>
      <c r="Z48" s="16">
        <f>IF(J13="",0,INDEX($Q$10:$Q$34,MATCH(J13,$B$10:$B$34,0)))</f>
        <v/>
      </c>
      <c r="AA48" s="16">
        <f>IF(K13="",0,INDEX($Q$10:$Q$34,MATCH(K13,$B$10:$B$34,0)))</f>
        <v/>
      </c>
      <c r="AB48" s="4" t="n"/>
      <c r="AC48" s="16">
        <f>IF(ISERROR(MATCH($B13,OFFSET($F$9,COLUMN(AC$44)-COLUMN($AC$44)+1,0,1,COLUMNS($F$9:$K$9)),0)),"",INDEX($B$10:$B$34,COLUMN(AC$44)-COLUMN($AC$44)+1))</f>
        <v/>
      </c>
      <c r="AD48" s="16">
        <f>IF(ISERROR(MATCH($B13,OFFSET($F$9,COLUMN(AD$44)-COLUMN($AC$44)+1,0,1,COLUMNS($F$9:$K$9)),0)),"",INDEX($B$10:$B$34,COLUMN(AD$44)-COLUMN($AC$44)+1))</f>
        <v/>
      </c>
      <c r="AE48" s="16">
        <f>IF(ISERROR(MATCH($B13,OFFSET($F$9,COLUMN(AE$44)-COLUMN($AC$44)+1,0,1,COLUMNS($F$9:$K$9)),0)),"",INDEX($B$10:$B$34,COLUMN(AE$44)-COLUMN($AC$44)+1))</f>
        <v/>
      </c>
      <c r="AF48" s="16">
        <f>IF(ISERROR(MATCH($B13,OFFSET($F$9,COLUMN(AF$44)-COLUMN($AC$44)+1,0,1,COLUMNS($F$9:$K$9)),0)),"",INDEX($B$10:$B$34,COLUMN(AF$44)-COLUMN($AC$44)+1))</f>
        <v/>
      </c>
      <c r="AG48" s="16">
        <f>IF(ISERROR(MATCH($B13,OFFSET($F$9,COLUMN(AG$44)-COLUMN($AC$44)+1,0,1,COLUMNS($F$9:$K$9)),0)),"",INDEX($B$10:$B$34,COLUMN(AG$44)-COLUMN($AC$44)+1))</f>
        <v/>
      </c>
      <c r="AH48" s="16">
        <f>IF(ISERROR(MATCH($B13,OFFSET($F$9,COLUMN(AH$44)-COLUMN($AC$44)+1,0,1,COLUMNS($F$9:$K$9)),0)),"",INDEX($B$10:$B$34,COLUMN(AH$44)-COLUMN($AC$44)+1))</f>
        <v/>
      </c>
      <c r="AI48" s="16">
        <f>IF(ISERROR(MATCH($B13,OFFSET($F$9,COLUMN(AI$44)-COLUMN($AC$44)+1,0,1,COLUMNS($F$9:$K$9)),0)),"",INDEX($B$10:$B$34,COLUMN(AI$44)-COLUMN($AC$44)+1))</f>
        <v/>
      </c>
      <c r="AJ48" s="16">
        <f>IF(ISERROR(MATCH($B13,OFFSET($F$9,COLUMN(AJ$44)-COLUMN($AC$44)+1,0,1,COLUMNS($F$9:$K$9)),0)),"",INDEX($B$10:$B$34,COLUMN(AJ$44)-COLUMN($AC$44)+1))</f>
        <v/>
      </c>
      <c r="AK48" s="16">
        <f>IF(ISERROR(MATCH($B13,OFFSET($F$9,COLUMN(AK$44)-COLUMN($AC$44)+1,0,1,COLUMNS($F$9:$K$9)),0)),"",INDEX($B$10:$B$34,COLUMN(AK$44)-COLUMN($AC$44)+1))</f>
        <v/>
      </c>
      <c r="AL48" s="16">
        <f>IF(ISERROR(MATCH($B13,OFFSET($F$9,COLUMN(AL$44)-COLUMN($AC$44)+1,0,1,COLUMNS($F$9:$K$9)),0)),"",INDEX($B$10:$B$34,COLUMN(AL$44)-COLUMN($AC$44)+1))</f>
        <v/>
      </c>
      <c r="AM48" s="16">
        <f>IF(ISERROR(MATCH($B13,OFFSET($F$9,COLUMN(AM$44)-COLUMN($AC$44)+1,0,1,COLUMNS($F$9:$K$9)),0)),"",INDEX($B$10:$B$34,COLUMN(AM$44)-COLUMN($AC$44)+1))</f>
        <v/>
      </c>
      <c r="AN48" s="16">
        <f>IF(ISERROR(MATCH($B13,OFFSET($F$9,COLUMN(AN$44)-COLUMN($AC$44)+1,0,1,COLUMNS($F$9:$K$9)),0)),"",INDEX($B$10:$B$34,COLUMN(AN$44)-COLUMN($AC$44)+1))</f>
        <v/>
      </c>
      <c r="AO48" s="16">
        <f>IF(ISERROR(MATCH($B13,OFFSET($F$9,COLUMN(AO$44)-COLUMN($AC$44)+1,0,1,COLUMNS($F$9:$K$9)),0)),"",INDEX($B$10:$B$34,COLUMN(AO$44)-COLUMN($AC$44)+1))</f>
        <v/>
      </c>
      <c r="AP48" s="16">
        <f>IF(ISERROR(MATCH($B13,OFFSET($F$9,COLUMN(AP$44)-COLUMN($AC$44)+1,0,1,COLUMNS($F$9:$K$9)),0)),"",INDEX($B$10:$B$34,COLUMN(AP$44)-COLUMN($AC$44)+1))</f>
        <v/>
      </c>
      <c r="AQ48" s="16">
        <f>IF(ISERROR(MATCH($B13,OFFSET($F$9,COLUMN(AQ$44)-COLUMN($AC$44)+1,0,1,COLUMNS($F$9:$K$9)),0)),"",INDEX($B$10:$B$34,COLUMN(AQ$44)-COLUMN($AC$44)+1))</f>
        <v/>
      </c>
      <c r="AR48" s="16">
        <f>IF(ISERROR(MATCH($B13,OFFSET($F$9,COLUMN(AR$44)-COLUMN($AC$44)+1,0,1,COLUMNS($F$9:$K$9)),0)),"",INDEX($B$10:$B$34,COLUMN(AR$44)-COLUMN($AC$44)+1))</f>
        <v/>
      </c>
      <c r="AS48" s="16">
        <f>IF(ISERROR(MATCH($B13,OFFSET($F$9,COLUMN(AS$44)-COLUMN($AC$44)+1,0,1,COLUMNS($F$9:$K$9)),0)),"",INDEX($B$10:$B$34,COLUMN(AS$44)-COLUMN($AC$44)+1))</f>
        <v/>
      </c>
      <c r="AT48" s="16">
        <f>IF(ISERROR(MATCH($B13,OFFSET($F$9,COLUMN(AT$44)-COLUMN($AC$44)+1,0,1,COLUMNS($F$9:$K$9)),0)),"",INDEX($B$10:$B$34,COLUMN(AT$44)-COLUMN($AC$44)+1))</f>
        <v/>
      </c>
      <c r="AU48" s="16">
        <f>IF(ISERROR(MATCH($B13,OFFSET($F$9,COLUMN(AU$44)-COLUMN($AC$44)+1,0,1,COLUMNS($F$9:$K$9)),0)),"",INDEX($B$10:$B$34,COLUMN(AU$44)-COLUMN($AC$44)+1))</f>
        <v/>
      </c>
      <c r="AV48" s="16">
        <f>IF(ISERROR(MATCH($B13,OFFSET($F$9,COLUMN(AV$44)-COLUMN($AC$44)+1,0,1,COLUMNS($F$9:$K$9)),0)),"",INDEX($B$10:$B$34,COLUMN(AV$44)-COLUMN($AC$44)+1))</f>
        <v/>
      </c>
      <c r="AW48" s="16">
        <f>IF(ISERROR(MATCH($B13,OFFSET($F$9,COLUMN(AW$44)-COLUMN($AC$44)+1,0,1,COLUMNS($F$9:$K$9)),0)),"",INDEX($B$10:$B$34,COLUMN(AW$44)-COLUMN($AC$44)+1))</f>
        <v/>
      </c>
      <c r="AX48" s="16">
        <f>IF(ISERROR(MATCH($B13,OFFSET($F$9,COLUMN(AX$44)-COLUMN($AC$44)+1,0,1,COLUMNS($F$9:$K$9)),0)),"",INDEX($B$10:$B$34,COLUMN(AX$44)-COLUMN($AC$44)+1))</f>
        <v/>
      </c>
      <c r="AY48" s="16">
        <f>IF(ISERROR(MATCH($B13,OFFSET($F$9,COLUMN(AY$44)-COLUMN($AC$44)+1,0,1,COLUMNS($F$9:$K$9)),0)),"",INDEX($B$10:$B$34,COLUMN(AY$44)-COLUMN($AC$44)+1))</f>
        <v/>
      </c>
      <c r="AZ48" s="16">
        <f>IF(ISERROR(MATCH($B13,OFFSET($F$9,COLUMN(AZ$44)-COLUMN($AC$44)+1,0,1,COLUMNS($F$9:$K$9)),0)),"",INDEX($B$10:$B$34,COLUMN(AZ$44)-COLUMN($AC$44)+1))</f>
        <v/>
      </c>
      <c r="BA48" s="16">
        <f>IF(ISERROR(MATCH($B13,OFFSET($F$9,COLUMN(BA$44)-COLUMN($AC$44)+1,0,1,COLUMNS($F$9:$K$9)),0)),"",INDEX($B$10:$B$34,COLUMN(BA$44)-COLUMN($AC$44)+1))</f>
        <v/>
      </c>
      <c r="BB48" s="4" t="n"/>
      <c r="BC48" s="16">
        <f>IF(AC48="","",INDEX($R$10:$R$34,MATCH(AC48,$B$10:$B$34,0)))</f>
        <v/>
      </c>
      <c r="BD48" s="16">
        <f>IF(AD48="","",INDEX($R$10:$R$34,MATCH(AD48,$B$10:$B$34,0)))</f>
        <v/>
      </c>
      <c r="BE48" s="16">
        <f>IF(AE48="","",INDEX($R$10:$R$34,MATCH(AE48,$B$10:$B$34,0)))</f>
        <v/>
      </c>
      <c r="BF48" s="16">
        <f>IF(AF48="","",INDEX($R$10:$R$34,MATCH(AF48,$B$10:$B$34,0)))</f>
        <v/>
      </c>
      <c r="BG48" s="16">
        <f>IF(AG48="","",INDEX($R$10:$R$34,MATCH(AG48,$B$10:$B$34,0)))</f>
        <v/>
      </c>
      <c r="BH48" s="16">
        <f>IF(AH48="","",INDEX($R$10:$R$34,MATCH(AH48,$B$10:$B$34,0)))</f>
        <v/>
      </c>
      <c r="BI48" s="16">
        <f>IF(AI48="","",INDEX($R$10:$R$34,MATCH(AI48,$B$10:$B$34,0)))</f>
        <v/>
      </c>
      <c r="BJ48" s="16">
        <f>IF(AJ48="","",INDEX($R$10:$R$34,MATCH(AJ48,$B$10:$B$34,0)))</f>
        <v/>
      </c>
      <c r="BK48" s="16">
        <f>IF(AK48="","",INDEX($R$10:$R$34,MATCH(AK48,$B$10:$B$34,0)))</f>
        <v/>
      </c>
      <c r="BL48" s="16">
        <f>IF(AL48="","",INDEX($R$10:$R$34,MATCH(AL48,$B$10:$B$34,0)))</f>
        <v/>
      </c>
      <c r="BM48" s="16">
        <f>IF(AM48="","",INDEX($R$10:$R$34,MATCH(AM48,$B$10:$B$34,0)))</f>
        <v/>
      </c>
      <c r="BN48" s="16">
        <f>IF(AN48="","",INDEX($R$10:$R$34,MATCH(AN48,$B$10:$B$34,0)))</f>
        <v/>
      </c>
      <c r="BO48" s="16">
        <f>IF(AO48="","",INDEX($R$10:$R$34,MATCH(AO48,$B$10:$B$34,0)))</f>
        <v/>
      </c>
      <c r="BP48" s="16">
        <f>IF(AP48="","",INDEX($R$10:$R$34,MATCH(AP48,$B$10:$B$34,0)))</f>
        <v/>
      </c>
      <c r="BQ48" s="16">
        <f>IF(AQ48="","",INDEX($R$10:$R$34,MATCH(AQ48,$B$10:$B$34,0)))</f>
        <v/>
      </c>
      <c r="BR48" s="16">
        <f>IF(AR48="","",INDEX($R$10:$R$34,MATCH(AR48,$B$10:$B$34,0)))</f>
        <v/>
      </c>
      <c r="BS48" s="16">
        <f>IF(AS48="","",INDEX($R$10:$R$34,MATCH(AS48,$B$10:$B$34,0)))</f>
        <v/>
      </c>
      <c r="BT48" s="16">
        <f>IF(AT48="","",INDEX($R$10:$R$34,MATCH(AT48,$B$10:$B$34,0)))</f>
        <v/>
      </c>
      <c r="BU48" s="16">
        <f>IF(AU48="","",INDEX($R$10:$R$34,MATCH(AU48,$B$10:$B$34,0)))</f>
        <v/>
      </c>
      <c r="BV48" s="16">
        <f>IF(AV48="","",INDEX($R$10:$R$34,MATCH(AV48,$B$10:$B$34,0)))</f>
        <v/>
      </c>
      <c r="BW48" s="16">
        <f>IF(AW48="","",INDEX($R$10:$R$34,MATCH(AW48,$B$10:$B$34,0)))</f>
        <v/>
      </c>
      <c r="BX48" s="16">
        <f>IF(AX48="","",INDEX($R$10:$R$34,MATCH(AX48,$B$10:$B$34,0)))</f>
        <v/>
      </c>
      <c r="BY48" s="16">
        <f>IF(AY48="","",INDEX($R$10:$R$34,MATCH(AY48,$B$10:$B$34,0)))</f>
        <v/>
      </c>
      <c r="BZ48" s="16">
        <f>IF(AZ48="","",INDEX($R$10:$R$34,MATCH(AZ48,$B$10:$B$34,0)))</f>
        <v/>
      </c>
      <c r="CA48" s="16">
        <f>IF(BA48="","",INDEX($R$10:$R$34,MATCH(BA48,$B$10:$B$34,0)))</f>
        <v/>
      </c>
      <c r="CB48" s="4" t="n"/>
      <c r="CC48" s="23">
        <f>IF(C13="",NA(),IF(O13=0,NA(),P13))</f>
        <v/>
      </c>
      <c r="CD48" s="24">
        <f>IF(C13="",NA(),IF(O13=0,NA(),IF(T13&lt;=0.01,O13,NA())))</f>
        <v/>
      </c>
      <c r="CE48" s="24">
        <f>IF(C13="",NA(),IF(ISERROR(CD48),NA(),N13-O13))</f>
        <v/>
      </c>
      <c r="CF48" s="24">
        <f>IF(C13="",NA(),IF(ISERROR(CD48),NA(),O13-L13))</f>
        <v/>
      </c>
      <c r="CG48" s="24">
        <f>IF(C13="",NA(),IF(O13=0,NA(),IF(T13&gt;0,O13,NA())))</f>
        <v/>
      </c>
      <c r="CH48" s="24">
        <f>IF(C13="",NA(),IF(ISERROR(CG48),NA(),N13-O13))</f>
        <v/>
      </c>
      <c r="CI48" s="24">
        <f>IF(C13="",NA(),IF(ISERROR(CG48),NA(),O13-L13))</f>
        <v/>
      </c>
      <c r="CJ48" s="23">
        <f>IF(C13="",NA(),IF(O13=0,NA(),T13))</f>
        <v/>
      </c>
      <c r="CK48" s="23">
        <f>IF(C13="",NA(),IF(O13=0,S13/5,NA()))</f>
        <v/>
      </c>
      <c r="CL48" s="23">
        <f>IF(C13="",NA(),IF(O13=0,S13,NA()))</f>
        <v/>
      </c>
      <c r="CM48" s="50">
        <f>OFFSET(CM48,-1,0,1,1)+1</f>
        <v/>
      </c>
    </row>
    <row r="49" ht="20" customFormat="1" customHeight="1" s="3">
      <c r="L49" s="15" t="n"/>
      <c r="V49" s="16">
        <f>IF(F14="",0,INDEX($Q$10:$Q$34,MATCH(F14,$B$10:$B$34,0)))</f>
        <v/>
      </c>
      <c r="W49" s="16">
        <f>IF(G14="",0,INDEX($Q$10:$Q$34,MATCH(G14,$B$10:$B$34,0)))</f>
        <v/>
      </c>
      <c r="X49" s="16">
        <f>IF(H14="",0,INDEX($Q$10:$Q$34,MATCH(H14,$B$10:$B$34,0)))</f>
        <v/>
      </c>
      <c r="Y49" s="16">
        <f>IF(I14="",0,INDEX($Q$10:$Q$34,MATCH(I14,$B$10:$B$34,0)))</f>
        <v/>
      </c>
      <c r="Z49" s="16">
        <f>IF(J14="",0,INDEX($Q$10:$Q$34,MATCH(J14,$B$10:$B$34,0)))</f>
        <v/>
      </c>
      <c r="AA49" s="16">
        <f>IF(K14="",0,INDEX($Q$10:$Q$34,MATCH(K14,$B$10:$B$34,0)))</f>
        <v/>
      </c>
      <c r="AB49" s="4" t="n"/>
      <c r="AC49" s="16">
        <f>IF(ISERROR(MATCH($B14,OFFSET($F$9,COLUMN(AC$44)-COLUMN($AC$44)+1,0,1,COLUMNS($F$9:$K$9)),0)),"",INDEX($B$10:$B$34,COLUMN(AC$44)-COLUMN($AC$44)+1))</f>
        <v/>
      </c>
      <c r="AD49" s="16">
        <f>IF(ISERROR(MATCH($B14,OFFSET($F$9,COLUMN(AD$44)-COLUMN($AC$44)+1,0,1,COLUMNS($F$9:$K$9)),0)),"",INDEX($B$10:$B$34,COLUMN(AD$44)-COLUMN($AC$44)+1))</f>
        <v/>
      </c>
      <c r="AE49" s="16">
        <f>IF(ISERROR(MATCH($B14,OFFSET($F$9,COLUMN(AE$44)-COLUMN($AC$44)+1,0,1,COLUMNS($F$9:$K$9)),0)),"",INDEX($B$10:$B$34,COLUMN(AE$44)-COLUMN($AC$44)+1))</f>
        <v/>
      </c>
      <c r="AF49" s="16">
        <f>IF(ISERROR(MATCH($B14,OFFSET($F$9,COLUMN(AF$44)-COLUMN($AC$44)+1,0,1,COLUMNS($F$9:$K$9)),0)),"",INDEX($B$10:$B$34,COLUMN(AF$44)-COLUMN($AC$44)+1))</f>
        <v/>
      </c>
      <c r="AG49" s="16">
        <f>IF(ISERROR(MATCH($B14,OFFSET($F$9,COLUMN(AG$44)-COLUMN($AC$44)+1,0,1,COLUMNS($F$9:$K$9)),0)),"",INDEX($B$10:$B$34,COLUMN(AG$44)-COLUMN($AC$44)+1))</f>
        <v/>
      </c>
      <c r="AH49" s="16">
        <f>IF(ISERROR(MATCH($B14,OFFSET($F$9,COLUMN(AH$44)-COLUMN($AC$44)+1,0,1,COLUMNS($F$9:$K$9)),0)),"",INDEX($B$10:$B$34,COLUMN(AH$44)-COLUMN($AC$44)+1))</f>
        <v/>
      </c>
      <c r="AI49" s="16">
        <f>IF(ISERROR(MATCH($B14,OFFSET($F$9,COLUMN(AI$44)-COLUMN($AC$44)+1,0,1,COLUMNS($F$9:$K$9)),0)),"",INDEX($B$10:$B$34,COLUMN(AI$44)-COLUMN($AC$44)+1))</f>
        <v/>
      </c>
      <c r="AJ49" s="16">
        <f>IF(ISERROR(MATCH($B14,OFFSET($F$9,COLUMN(AJ$44)-COLUMN($AC$44)+1,0,1,COLUMNS($F$9:$K$9)),0)),"",INDEX($B$10:$B$34,COLUMN(AJ$44)-COLUMN($AC$44)+1))</f>
        <v/>
      </c>
      <c r="AK49" s="16">
        <f>IF(ISERROR(MATCH($B14,OFFSET($F$9,COLUMN(AK$44)-COLUMN($AC$44)+1,0,1,COLUMNS($F$9:$K$9)),0)),"",INDEX($B$10:$B$34,COLUMN(AK$44)-COLUMN($AC$44)+1))</f>
        <v/>
      </c>
      <c r="AL49" s="16">
        <f>IF(ISERROR(MATCH($B14,OFFSET($F$9,COLUMN(AL$44)-COLUMN($AC$44)+1,0,1,COLUMNS($F$9:$K$9)),0)),"",INDEX($B$10:$B$34,COLUMN(AL$44)-COLUMN($AC$44)+1))</f>
        <v/>
      </c>
      <c r="AM49" s="16">
        <f>IF(ISERROR(MATCH($B14,OFFSET($F$9,COLUMN(AM$44)-COLUMN($AC$44)+1,0,1,COLUMNS($F$9:$K$9)),0)),"",INDEX($B$10:$B$34,COLUMN(AM$44)-COLUMN($AC$44)+1))</f>
        <v/>
      </c>
      <c r="AN49" s="16">
        <f>IF(ISERROR(MATCH($B14,OFFSET($F$9,COLUMN(AN$44)-COLUMN($AC$44)+1,0,1,COLUMNS($F$9:$K$9)),0)),"",INDEX($B$10:$B$34,COLUMN(AN$44)-COLUMN($AC$44)+1))</f>
        <v/>
      </c>
      <c r="AO49" s="16">
        <f>IF(ISERROR(MATCH($B14,OFFSET($F$9,COLUMN(AO$44)-COLUMN($AC$44)+1,0,1,COLUMNS($F$9:$K$9)),0)),"",INDEX($B$10:$B$34,COLUMN(AO$44)-COLUMN($AC$44)+1))</f>
        <v/>
      </c>
      <c r="AP49" s="16">
        <f>IF(ISERROR(MATCH($B14,OFFSET($F$9,COLUMN(AP$44)-COLUMN($AC$44)+1,0,1,COLUMNS($F$9:$K$9)),0)),"",INDEX($B$10:$B$34,COLUMN(AP$44)-COLUMN($AC$44)+1))</f>
        <v/>
      </c>
      <c r="AQ49" s="16">
        <f>IF(ISERROR(MATCH($B14,OFFSET($F$9,COLUMN(AQ$44)-COLUMN($AC$44)+1,0,1,COLUMNS($F$9:$K$9)),0)),"",INDEX($B$10:$B$34,COLUMN(AQ$44)-COLUMN($AC$44)+1))</f>
        <v/>
      </c>
      <c r="AR49" s="16">
        <f>IF(ISERROR(MATCH($B14,OFFSET($F$9,COLUMN(AR$44)-COLUMN($AC$44)+1,0,1,COLUMNS($F$9:$K$9)),0)),"",INDEX($B$10:$B$34,COLUMN(AR$44)-COLUMN($AC$44)+1))</f>
        <v/>
      </c>
      <c r="AS49" s="16">
        <f>IF(ISERROR(MATCH($B14,OFFSET($F$9,COLUMN(AS$44)-COLUMN($AC$44)+1,0,1,COLUMNS($F$9:$K$9)),0)),"",INDEX($B$10:$B$34,COLUMN(AS$44)-COLUMN($AC$44)+1))</f>
        <v/>
      </c>
      <c r="AT49" s="16">
        <f>IF(ISERROR(MATCH($B14,OFFSET($F$9,COLUMN(AT$44)-COLUMN($AC$44)+1,0,1,COLUMNS($F$9:$K$9)),0)),"",INDEX($B$10:$B$34,COLUMN(AT$44)-COLUMN($AC$44)+1))</f>
        <v/>
      </c>
      <c r="AU49" s="16">
        <f>IF(ISERROR(MATCH($B14,OFFSET($F$9,COLUMN(AU$44)-COLUMN($AC$44)+1,0,1,COLUMNS($F$9:$K$9)),0)),"",INDEX($B$10:$B$34,COLUMN(AU$44)-COLUMN($AC$44)+1))</f>
        <v/>
      </c>
      <c r="AV49" s="16">
        <f>IF(ISERROR(MATCH($B14,OFFSET($F$9,COLUMN(AV$44)-COLUMN($AC$44)+1,0,1,COLUMNS($F$9:$K$9)),0)),"",INDEX($B$10:$B$34,COLUMN(AV$44)-COLUMN($AC$44)+1))</f>
        <v/>
      </c>
      <c r="AW49" s="16">
        <f>IF(ISERROR(MATCH($B14,OFFSET($F$9,COLUMN(AW$44)-COLUMN($AC$44)+1,0,1,COLUMNS($F$9:$K$9)),0)),"",INDEX($B$10:$B$34,COLUMN(AW$44)-COLUMN($AC$44)+1))</f>
        <v/>
      </c>
      <c r="AX49" s="16">
        <f>IF(ISERROR(MATCH($B14,OFFSET($F$9,COLUMN(AX$44)-COLUMN($AC$44)+1,0,1,COLUMNS($F$9:$K$9)),0)),"",INDEX($B$10:$B$34,COLUMN(AX$44)-COLUMN($AC$44)+1))</f>
        <v/>
      </c>
      <c r="AY49" s="16">
        <f>IF(ISERROR(MATCH($B14,OFFSET($F$9,COLUMN(AY$44)-COLUMN($AC$44)+1,0,1,COLUMNS($F$9:$K$9)),0)),"",INDEX($B$10:$B$34,COLUMN(AY$44)-COLUMN($AC$44)+1))</f>
        <v/>
      </c>
      <c r="AZ49" s="16">
        <f>IF(ISERROR(MATCH($B14,OFFSET($F$9,COLUMN(AZ$44)-COLUMN($AC$44)+1,0,1,COLUMNS($F$9:$K$9)),0)),"",INDEX($B$10:$B$34,COLUMN(AZ$44)-COLUMN($AC$44)+1))</f>
        <v/>
      </c>
      <c r="BA49" s="16">
        <f>IF(ISERROR(MATCH($B14,OFFSET($F$9,COLUMN(BA$44)-COLUMN($AC$44)+1,0,1,COLUMNS($F$9:$K$9)),0)),"",INDEX($B$10:$B$34,COLUMN(BA$44)-COLUMN($AC$44)+1))</f>
        <v/>
      </c>
      <c r="BB49" s="4" t="n"/>
      <c r="BC49" s="16">
        <f>IF(AC49="","",INDEX($R$10:$R$34,MATCH(AC49,$B$10:$B$34,0)))</f>
        <v/>
      </c>
      <c r="BD49" s="16">
        <f>IF(AD49="","",INDEX($R$10:$R$34,MATCH(AD49,$B$10:$B$34,0)))</f>
        <v/>
      </c>
      <c r="BE49" s="16">
        <f>IF(AE49="","",INDEX($R$10:$R$34,MATCH(AE49,$B$10:$B$34,0)))</f>
        <v/>
      </c>
      <c r="BF49" s="16">
        <f>IF(AF49="","",INDEX($R$10:$R$34,MATCH(AF49,$B$10:$B$34,0)))</f>
        <v/>
      </c>
      <c r="BG49" s="16">
        <f>IF(AG49="","",INDEX($R$10:$R$34,MATCH(AG49,$B$10:$B$34,0)))</f>
        <v/>
      </c>
      <c r="BH49" s="16">
        <f>IF(AH49="","",INDEX($R$10:$R$34,MATCH(AH49,$B$10:$B$34,0)))</f>
        <v/>
      </c>
      <c r="BI49" s="16">
        <f>IF(AI49="","",INDEX($R$10:$R$34,MATCH(AI49,$B$10:$B$34,0)))</f>
        <v/>
      </c>
      <c r="BJ49" s="16">
        <f>IF(AJ49="","",INDEX($R$10:$R$34,MATCH(AJ49,$B$10:$B$34,0)))</f>
        <v/>
      </c>
      <c r="BK49" s="16">
        <f>IF(AK49="","",INDEX($R$10:$R$34,MATCH(AK49,$B$10:$B$34,0)))</f>
        <v/>
      </c>
      <c r="BL49" s="16">
        <f>IF(AL49="","",INDEX($R$10:$R$34,MATCH(AL49,$B$10:$B$34,0)))</f>
        <v/>
      </c>
      <c r="BM49" s="16">
        <f>IF(AM49="","",INDEX($R$10:$R$34,MATCH(AM49,$B$10:$B$34,0)))</f>
        <v/>
      </c>
      <c r="BN49" s="16">
        <f>IF(AN49="","",INDEX($R$10:$R$34,MATCH(AN49,$B$10:$B$34,0)))</f>
        <v/>
      </c>
      <c r="BO49" s="16">
        <f>IF(AO49="","",INDEX($R$10:$R$34,MATCH(AO49,$B$10:$B$34,0)))</f>
        <v/>
      </c>
      <c r="BP49" s="16">
        <f>IF(AP49="","",INDEX($R$10:$R$34,MATCH(AP49,$B$10:$B$34,0)))</f>
        <v/>
      </c>
      <c r="BQ49" s="16">
        <f>IF(AQ49="","",INDEX($R$10:$R$34,MATCH(AQ49,$B$10:$B$34,0)))</f>
        <v/>
      </c>
      <c r="BR49" s="16">
        <f>IF(AR49="","",INDEX($R$10:$R$34,MATCH(AR49,$B$10:$B$34,0)))</f>
        <v/>
      </c>
      <c r="BS49" s="16">
        <f>IF(AS49="","",INDEX($R$10:$R$34,MATCH(AS49,$B$10:$B$34,0)))</f>
        <v/>
      </c>
      <c r="BT49" s="16">
        <f>IF(AT49="","",INDEX($R$10:$R$34,MATCH(AT49,$B$10:$B$34,0)))</f>
        <v/>
      </c>
      <c r="BU49" s="16">
        <f>IF(AU49="","",INDEX($R$10:$R$34,MATCH(AU49,$B$10:$B$34,0)))</f>
        <v/>
      </c>
      <c r="BV49" s="16">
        <f>IF(AV49="","",INDEX($R$10:$R$34,MATCH(AV49,$B$10:$B$34,0)))</f>
        <v/>
      </c>
      <c r="BW49" s="16">
        <f>IF(AW49="","",INDEX($R$10:$R$34,MATCH(AW49,$B$10:$B$34,0)))</f>
        <v/>
      </c>
      <c r="BX49" s="16">
        <f>IF(AX49="","",INDEX($R$10:$R$34,MATCH(AX49,$B$10:$B$34,0)))</f>
        <v/>
      </c>
      <c r="BY49" s="16">
        <f>IF(AY49="","",INDEX($R$10:$R$34,MATCH(AY49,$B$10:$B$34,0)))</f>
        <v/>
      </c>
      <c r="BZ49" s="16">
        <f>IF(AZ49="","",INDEX($R$10:$R$34,MATCH(AZ49,$B$10:$B$34,0)))</f>
        <v/>
      </c>
      <c r="CA49" s="16">
        <f>IF(BA49="","",INDEX($R$10:$R$34,MATCH(BA49,$B$10:$B$34,0)))</f>
        <v/>
      </c>
      <c r="CB49" s="4" t="n"/>
      <c r="CC49" s="23">
        <f>IF(C14="",NA(),IF(O14=0,NA(),P14))</f>
        <v/>
      </c>
      <c r="CD49" s="24">
        <f>IF(C14="",NA(),IF(O14=0,NA(),IF(T14&lt;=0.01,O14,NA())))</f>
        <v/>
      </c>
      <c r="CE49" s="24">
        <f>IF(C14="",NA(),IF(ISERROR(CD49),NA(),N14-O14))</f>
        <v/>
      </c>
      <c r="CF49" s="24">
        <f>IF(C14="",NA(),IF(ISERROR(CD49),NA(),O14-L14))</f>
        <v/>
      </c>
      <c r="CG49" s="24">
        <f>IF(C14="",NA(),IF(O14=0,NA(),IF(T14&gt;0,O14,NA())))</f>
        <v/>
      </c>
      <c r="CH49" s="24">
        <f>IF(C14="",NA(),IF(ISERROR(CG49),NA(),N14-O14))</f>
        <v/>
      </c>
      <c r="CI49" s="24">
        <f>IF(C14="",NA(),IF(ISERROR(CG49),NA(),O14-L14))</f>
        <v/>
      </c>
      <c r="CJ49" s="23">
        <f>IF(C14="",NA(),IF(O14=0,NA(),T14))</f>
        <v/>
      </c>
      <c r="CK49" s="23">
        <f>IF(C14="",NA(),IF(O14=0,S14/5,NA()))</f>
        <v/>
      </c>
      <c r="CL49" s="23">
        <f>IF(C14="",NA(),IF(O14=0,S14,NA()))</f>
        <v/>
      </c>
      <c r="CM49" s="50">
        <f>OFFSET(CM49,-1,0,1,1)+1</f>
        <v/>
      </c>
    </row>
    <row r="50" ht="20" customFormat="1" customHeight="1" s="3">
      <c r="L50" s="15" t="n"/>
      <c r="V50" s="16">
        <f>IF(F15="",0,INDEX($Q$10:$Q$34,MATCH(F15,$B$10:$B$34,0)))</f>
        <v/>
      </c>
      <c r="W50" s="16">
        <f>IF(G15="",0,INDEX($Q$10:$Q$34,MATCH(G15,$B$10:$B$34,0)))</f>
        <v/>
      </c>
      <c r="X50" s="16">
        <f>IF(H15="",0,INDEX($Q$10:$Q$34,MATCH(H15,$B$10:$B$34,0)))</f>
        <v/>
      </c>
      <c r="Y50" s="16">
        <f>IF(I15="",0,INDEX($Q$10:$Q$34,MATCH(I15,$B$10:$B$34,0)))</f>
        <v/>
      </c>
      <c r="Z50" s="16">
        <f>IF(J15="",0,INDEX($Q$10:$Q$34,MATCH(J15,$B$10:$B$34,0)))</f>
        <v/>
      </c>
      <c r="AA50" s="16">
        <f>IF(K15="",0,INDEX($Q$10:$Q$34,MATCH(K15,$B$10:$B$34,0)))</f>
        <v/>
      </c>
      <c r="AB50" s="4" t="n"/>
      <c r="AC50" s="16">
        <f>IF(ISERROR(MATCH($B15,OFFSET($F$9,COLUMN(AC$44)-COLUMN($AC$44)+1,0,1,COLUMNS($F$9:$K$9)),0)),"",INDEX($B$10:$B$34,COLUMN(AC$44)-COLUMN($AC$44)+1))</f>
        <v/>
      </c>
      <c r="AD50" s="16">
        <f>IF(ISERROR(MATCH($B15,OFFSET($F$9,COLUMN(AD$44)-COLUMN($AC$44)+1,0,1,COLUMNS($F$9:$K$9)),0)),"",INDEX($B$10:$B$34,COLUMN(AD$44)-COLUMN($AC$44)+1))</f>
        <v/>
      </c>
      <c r="AE50" s="16">
        <f>IF(ISERROR(MATCH($B15,OFFSET($F$9,COLUMN(AE$44)-COLUMN($AC$44)+1,0,1,COLUMNS($F$9:$K$9)),0)),"",INDEX($B$10:$B$34,COLUMN(AE$44)-COLUMN($AC$44)+1))</f>
        <v/>
      </c>
      <c r="AF50" s="16">
        <f>IF(ISERROR(MATCH($B15,OFFSET($F$9,COLUMN(AF$44)-COLUMN($AC$44)+1,0,1,COLUMNS($F$9:$K$9)),0)),"",INDEX($B$10:$B$34,COLUMN(AF$44)-COLUMN($AC$44)+1))</f>
        <v/>
      </c>
      <c r="AG50" s="16">
        <f>IF(ISERROR(MATCH($B15,OFFSET($F$9,COLUMN(AG$44)-COLUMN($AC$44)+1,0,1,COLUMNS($F$9:$K$9)),0)),"",INDEX($B$10:$B$34,COLUMN(AG$44)-COLUMN($AC$44)+1))</f>
        <v/>
      </c>
      <c r="AH50" s="16">
        <f>IF(ISERROR(MATCH($B15,OFFSET($F$9,COLUMN(AH$44)-COLUMN($AC$44)+1,0,1,COLUMNS($F$9:$K$9)),0)),"",INDEX($B$10:$B$34,COLUMN(AH$44)-COLUMN($AC$44)+1))</f>
        <v/>
      </c>
      <c r="AI50" s="16">
        <f>IF(ISERROR(MATCH($B15,OFFSET($F$9,COLUMN(AI$44)-COLUMN($AC$44)+1,0,1,COLUMNS($F$9:$K$9)),0)),"",INDEX($B$10:$B$34,COLUMN(AI$44)-COLUMN($AC$44)+1))</f>
        <v/>
      </c>
      <c r="AJ50" s="16">
        <f>IF(ISERROR(MATCH($B15,OFFSET($F$9,COLUMN(AJ$44)-COLUMN($AC$44)+1,0,1,COLUMNS($F$9:$K$9)),0)),"",INDEX($B$10:$B$34,COLUMN(AJ$44)-COLUMN($AC$44)+1))</f>
        <v/>
      </c>
      <c r="AK50" s="16">
        <f>IF(ISERROR(MATCH($B15,OFFSET($F$9,COLUMN(AK$44)-COLUMN($AC$44)+1,0,1,COLUMNS($F$9:$K$9)),0)),"",INDEX($B$10:$B$34,COLUMN(AK$44)-COLUMN($AC$44)+1))</f>
        <v/>
      </c>
      <c r="AL50" s="16">
        <f>IF(ISERROR(MATCH($B15,OFFSET($F$9,COLUMN(AL$44)-COLUMN($AC$44)+1,0,1,COLUMNS($F$9:$K$9)),0)),"",INDEX($B$10:$B$34,COLUMN(AL$44)-COLUMN($AC$44)+1))</f>
        <v/>
      </c>
      <c r="AM50" s="16">
        <f>IF(ISERROR(MATCH($B15,OFFSET($F$9,COLUMN(AM$44)-COLUMN($AC$44)+1,0,1,COLUMNS($F$9:$K$9)),0)),"",INDEX($B$10:$B$34,COLUMN(AM$44)-COLUMN($AC$44)+1))</f>
        <v/>
      </c>
      <c r="AN50" s="16">
        <f>IF(ISERROR(MATCH($B15,OFFSET($F$9,COLUMN(AN$44)-COLUMN($AC$44)+1,0,1,COLUMNS($F$9:$K$9)),0)),"",INDEX($B$10:$B$34,COLUMN(AN$44)-COLUMN($AC$44)+1))</f>
        <v/>
      </c>
      <c r="AO50" s="16">
        <f>IF(ISERROR(MATCH($B15,OFFSET($F$9,COLUMN(AO$44)-COLUMN($AC$44)+1,0,1,COLUMNS($F$9:$K$9)),0)),"",INDEX($B$10:$B$34,COLUMN(AO$44)-COLUMN($AC$44)+1))</f>
        <v/>
      </c>
      <c r="AP50" s="16">
        <f>IF(ISERROR(MATCH($B15,OFFSET($F$9,COLUMN(AP$44)-COLUMN($AC$44)+1,0,1,COLUMNS($F$9:$K$9)),0)),"",INDEX($B$10:$B$34,COLUMN(AP$44)-COLUMN($AC$44)+1))</f>
        <v/>
      </c>
      <c r="AQ50" s="16">
        <f>IF(ISERROR(MATCH($B15,OFFSET($F$9,COLUMN(AQ$44)-COLUMN($AC$44)+1,0,1,COLUMNS($F$9:$K$9)),0)),"",INDEX($B$10:$B$34,COLUMN(AQ$44)-COLUMN($AC$44)+1))</f>
        <v/>
      </c>
      <c r="AR50" s="16">
        <f>IF(ISERROR(MATCH($B15,OFFSET($F$9,COLUMN(AR$44)-COLUMN($AC$44)+1,0,1,COLUMNS($F$9:$K$9)),0)),"",INDEX($B$10:$B$34,COLUMN(AR$44)-COLUMN($AC$44)+1))</f>
        <v/>
      </c>
      <c r="AS50" s="16">
        <f>IF(ISERROR(MATCH($B15,OFFSET($F$9,COLUMN(AS$44)-COLUMN($AC$44)+1,0,1,COLUMNS($F$9:$K$9)),0)),"",INDEX($B$10:$B$34,COLUMN(AS$44)-COLUMN($AC$44)+1))</f>
        <v/>
      </c>
      <c r="AT50" s="16">
        <f>IF(ISERROR(MATCH($B15,OFFSET($F$9,COLUMN(AT$44)-COLUMN($AC$44)+1,0,1,COLUMNS($F$9:$K$9)),0)),"",INDEX($B$10:$B$34,COLUMN(AT$44)-COLUMN($AC$44)+1))</f>
        <v/>
      </c>
      <c r="AU50" s="16">
        <f>IF(ISERROR(MATCH($B15,OFFSET($F$9,COLUMN(AU$44)-COLUMN($AC$44)+1,0,1,COLUMNS($F$9:$K$9)),0)),"",INDEX($B$10:$B$34,COLUMN(AU$44)-COLUMN($AC$44)+1))</f>
        <v/>
      </c>
      <c r="AV50" s="16">
        <f>IF(ISERROR(MATCH($B15,OFFSET($F$9,COLUMN(AV$44)-COLUMN($AC$44)+1,0,1,COLUMNS($F$9:$K$9)),0)),"",INDEX($B$10:$B$34,COLUMN(AV$44)-COLUMN($AC$44)+1))</f>
        <v/>
      </c>
      <c r="AW50" s="16">
        <f>IF(ISERROR(MATCH($B15,OFFSET($F$9,COLUMN(AW$44)-COLUMN($AC$44)+1,0,1,COLUMNS($F$9:$K$9)),0)),"",INDEX($B$10:$B$34,COLUMN(AW$44)-COLUMN($AC$44)+1))</f>
        <v/>
      </c>
      <c r="AX50" s="16">
        <f>IF(ISERROR(MATCH($B15,OFFSET($F$9,COLUMN(AX$44)-COLUMN($AC$44)+1,0,1,COLUMNS($F$9:$K$9)),0)),"",INDEX($B$10:$B$34,COLUMN(AX$44)-COLUMN($AC$44)+1))</f>
        <v/>
      </c>
      <c r="AY50" s="16">
        <f>IF(ISERROR(MATCH($B15,OFFSET($F$9,COLUMN(AY$44)-COLUMN($AC$44)+1,0,1,COLUMNS($F$9:$K$9)),0)),"",INDEX($B$10:$B$34,COLUMN(AY$44)-COLUMN($AC$44)+1))</f>
        <v/>
      </c>
      <c r="AZ50" s="16">
        <f>IF(ISERROR(MATCH($B15,OFFSET($F$9,COLUMN(AZ$44)-COLUMN($AC$44)+1,0,1,COLUMNS($F$9:$K$9)),0)),"",INDEX($B$10:$B$34,COLUMN(AZ$44)-COLUMN($AC$44)+1))</f>
        <v/>
      </c>
      <c r="BA50" s="16">
        <f>IF(ISERROR(MATCH($B15,OFFSET($F$9,COLUMN(BA$44)-COLUMN($AC$44)+1,0,1,COLUMNS($F$9:$K$9)),0)),"",INDEX($B$10:$B$34,COLUMN(BA$44)-COLUMN($AC$44)+1))</f>
        <v/>
      </c>
      <c r="BB50" s="4" t="n"/>
      <c r="BC50" s="16">
        <f>IF(AC50="","",INDEX($R$10:$R$34,MATCH(AC50,$B$10:$B$34,0)))</f>
        <v/>
      </c>
      <c r="BD50" s="16">
        <f>IF(AD50="","",INDEX($R$10:$R$34,MATCH(AD50,$B$10:$B$34,0)))</f>
        <v/>
      </c>
      <c r="BE50" s="16">
        <f>IF(AE50="","",INDEX($R$10:$R$34,MATCH(AE50,$B$10:$B$34,0)))</f>
        <v/>
      </c>
      <c r="BF50" s="16">
        <f>IF(AF50="","",INDEX($R$10:$R$34,MATCH(AF50,$B$10:$B$34,0)))</f>
        <v/>
      </c>
      <c r="BG50" s="16">
        <f>IF(AG50="","",INDEX($R$10:$R$34,MATCH(AG50,$B$10:$B$34,0)))</f>
        <v/>
      </c>
      <c r="BH50" s="16">
        <f>IF(AH50="","",INDEX($R$10:$R$34,MATCH(AH50,$B$10:$B$34,0)))</f>
        <v/>
      </c>
      <c r="BI50" s="16">
        <f>IF(AI50="","",INDEX($R$10:$R$34,MATCH(AI50,$B$10:$B$34,0)))</f>
        <v/>
      </c>
      <c r="BJ50" s="16">
        <f>IF(AJ50="","",INDEX($R$10:$R$34,MATCH(AJ50,$B$10:$B$34,0)))</f>
        <v/>
      </c>
      <c r="BK50" s="16">
        <f>IF(AK50="","",INDEX($R$10:$R$34,MATCH(AK50,$B$10:$B$34,0)))</f>
        <v/>
      </c>
      <c r="BL50" s="16">
        <f>IF(AL50="","",INDEX($R$10:$R$34,MATCH(AL50,$B$10:$B$34,0)))</f>
        <v/>
      </c>
      <c r="BM50" s="16">
        <f>IF(AM50="","",INDEX($R$10:$R$34,MATCH(AM50,$B$10:$B$34,0)))</f>
        <v/>
      </c>
      <c r="BN50" s="16">
        <f>IF(AN50="","",INDEX($R$10:$R$34,MATCH(AN50,$B$10:$B$34,0)))</f>
        <v/>
      </c>
      <c r="BO50" s="16">
        <f>IF(AO50="","",INDEX($R$10:$R$34,MATCH(AO50,$B$10:$B$34,0)))</f>
        <v/>
      </c>
      <c r="BP50" s="16">
        <f>IF(AP50="","",INDEX($R$10:$R$34,MATCH(AP50,$B$10:$B$34,0)))</f>
        <v/>
      </c>
      <c r="BQ50" s="16">
        <f>IF(AQ50="","",INDEX($R$10:$R$34,MATCH(AQ50,$B$10:$B$34,0)))</f>
        <v/>
      </c>
      <c r="BR50" s="16">
        <f>IF(AR50="","",INDEX($R$10:$R$34,MATCH(AR50,$B$10:$B$34,0)))</f>
        <v/>
      </c>
      <c r="BS50" s="16">
        <f>IF(AS50="","",INDEX($R$10:$R$34,MATCH(AS50,$B$10:$B$34,0)))</f>
        <v/>
      </c>
      <c r="BT50" s="16">
        <f>IF(AT50="","",INDEX($R$10:$R$34,MATCH(AT50,$B$10:$B$34,0)))</f>
        <v/>
      </c>
      <c r="BU50" s="16">
        <f>IF(AU50="","",INDEX($R$10:$R$34,MATCH(AU50,$B$10:$B$34,0)))</f>
        <v/>
      </c>
      <c r="BV50" s="16">
        <f>IF(AV50="","",INDEX($R$10:$R$34,MATCH(AV50,$B$10:$B$34,0)))</f>
        <v/>
      </c>
      <c r="BW50" s="16">
        <f>IF(AW50="","",INDEX($R$10:$R$34,MATCH(AW50,$B$10:$B$34,0)))</f>
        <v/>
      </c>
      <c r="BX50" s="16">
        <f>IF(AX50="","",INDEX($R$10:$R$34,MATCH(AX50,$B$10:$B$34,0)))</f>
        <v/>
      </c>
      <c r="BY50" s="16">
        <f>IF(AY50="","",INDEX($R$10:$R$34,MATCH(AY50,$B$10:$B$34,0)))</f>
        <v/>
      </c>
      <c r="BZ50" s="16">
        <f>IF(AZ50="","",INDEX($R$10:$R$34,MATCH(AZ50,$B$10:$B$34,0)))</f>
        <v/>
      </c>
      <c r="CA50" s="16">
        <f>IF(BA50="","",INDEX($R$10:$R$34,MATCH(BA50,$B$10:$B$34,0)))</f>
        <v/>
      </c>
      <c r="CB50" s="4" t="n"/>
      <c r="CC50" s="23">
        <f>IF(C15="",NA(),IF(O15=0,NA(),P15))</f>
        <v/>
      </c>
      <c r="CD50" s="24">
        <f>IF(C15="",NA(),IF(O15=0,NA(),IF(T15&lt;=0.01,O15,NA())))</f>
        <v/>
      </c>
      <c r="CE50" s="24">
        <f>IF(C15="",NA(),IF(ISERROR(CD50),NA(),N15-O15))</f>
        <v/>
      </c>
      <c r="CF50" s="24">
        <f>IF(C15="",NA(),IF(ISERROR(CD50),NA(),O15-L15))</f>
        <v/>
      </c>
      <c r="CG50" s="24">
        <f>IF(C15="",NA(),IF(O15=0,NA(),IF(T15&gt;0,O15,NA())))</f>
        <v/>
      </c>
      <c r="CH50" s="24">
        <f>IF(C15="",NA(),IF(ISERROR(CG50),NA(),N15-O15))</f>
        <v/>
      </c>
      <c r="CI50" s="24">
        <f>IF(C15="",NA(),IF(ISERROR(CG50),NA(),O15-L15))</f>
        <v/>
      </c>
      <c r="CJ50" s="23">
        <f>IF(C15="",NA(),IF(O15=0,NA(),T15))</f>
        <v/>
      </c>
      <c r="CK50" s="23">
        <f>IF(C15="",NA(),IF(O15=0,S15/5,NA()))</f>
        <v/>
      </c>
      <c r="CL50" s="23">
        <f>IF(C15="",NA(),IF(O15=0,S15,NA()))</f>
        <v/>
      </c>
      <c r="CM50" s="50">
        <f>OFFSET(CM50,-1,0,1,1)+1</f>
        <v/>
      </c>
    </row>
    <row r="51" ht="20" customFormat="1" customHeight="1" s="3">
      <c r="L51" s="15" t="n"/>
      <c r="V51" s="16">
        <f>IF(F16="",0,INDEX($Q$10:$Q$34,MATCH(F16,$B$10:$B$34,0)))</f>
        <v/>
      </c>
      <c r="W51" s="16">
        <f>IF(G16="",0,INDEX($Q$10:$Q$34,MATCH(G16,$B$10:$B$34,0)))</f>
        <v/>
      </c>
      <c r="X51" s="16">
        <f>IF(H16="",0,INDEX($Q$10:$Q$34,MATCH(H16,$B$10:$B$34,0)))</f>
        <v/>
      </c>
      <c r="Y51" s="16">
        <f>IF(I16="",0,INDEX($Q$10:$Q$34,MATCH(I16,$B$10:$B$34,0)))</f>
        <v/>
      </c>
      <c r="Z51" s="16">
        <f>IF(J16="",0,INDEX($Q$10:$Q$34,MATCH(J16,$B$10:$B$34,0)))</f>
        <v/>
      </c>
      <c r="AA51" s="16">
        <f>IF(K16="",0,INDEX($Q$10:$Q$34,MATCH(K16,$B$10:$B$34,0)))</f>
        <v/>
      </c>
      <c r="AB51" s="4" t="n"/>
      <c r="AC51" s="16">
        <f>IF(ISERROR(MATCH($B16,OFFSET($F$9,COLUMN(AC$44)-COLUMN($AC$44)+1,0,1,COLUMNS($F$9:$K$9)),0)),"",INDEX($B$10:$B$34,COLUMN(AC$44)-COLUMN($AC$44)+1))</f>
        <v/>
      </c>
      <c r="AD51" s="16">
        <f>IF(ISERROR(MATCH($B16,OFFSET($F$9,COLUMN(AD$44)-COLUMN($AC$44)+1,0,1,COLUMNS($F$9:$K$9)),0)),"",INDEX($B$10:$B$34,COLUMN(AD$44)-COLUMN($AC$44)+1))</f>
        <v/>
      </c>
      <c r="AE51" s="16">
        <f>IF(ISERROR(MATCH($B16,OFFSET($F$9,COLUMN(AE$44)-COLUMN($AC$44)+1,0,1,COLUMNS($F$9:$K$9)),0)),"",INDEX($B$10:$B$34,COLUMN(AE$44)-COLUMN($AC$44)+1))</f>
        <v/>
      </c>
      <c r="AF51" s="16">
        <f>IF(ISERROR(MATCH($B16,OFFSET($F$9,COLUMN(AF$44)-COLUMN($AC$44)+1,0,1,COLUMNS($F$9:$K$9)),0)),"",INDEX($B$10:$B$34,COLUMN(AF$44)-COLUMN($AC$44)+1))</f>
        <v/>
      </c>
      <c r="AG51" s="16">
        <f>IF(ISERROR(MATCH($B16,OFFSET($F$9,COLUMN(AG$44)-COLUMN($AC$44)+1,0,1,COLUMNS($F$9:$K$9)),0)),"",INDEX($B$10:$B$34,COLUMN(AG$44)-COLUMN($AC$44)+1))</f>
        <v/>
      </c>
      <c r="AH51" s="16">
        <f>IF(ISERROR(MATCH($B16,OFFSET($F$9,COLUMN(AH$44)-COLUMN($AC$44)+1,0,1,COLUMNS($F$9:$K$9)),0)),"",INDEX($B$10:$B$34,COLUMN(AH$44)-COLUMN($AC$44)+1))</f>
        <v/>
      </c>
      <c r="AI51" s="16">
        <f>IF(ISERROR(MATCH($B16,OFFSET($F$9,COLUMN(AI$44)-COLUMN($AC$44)+1,0,1,COLUMNS($F$9:$K$9)),0)),"",INDEX($B$10:$B$34,COLUMN(AI$44)-COLUMN($AC$44)+1))</f>
        <v/>
      </c>
      <c r="AJ51" s="16">
        <f>IF(ISERROR(MATCH($B16,OFFSET($F$9,COLUMN(AJ$44)-COLUMN($AC$44)+1,0,1,COLUMNS($F$9:$K$9)),0)),"",INDEX($B$10:$B$34,COLUMN(AJ$44)-COLUMN($AC$44)+1))</f>
        <v/>
      </c>
      <c r="AK51" s="16">
        <f>IF(ISERROR(MATCH($B16,OFFSET($F$9,COLUMN(AK$44)-COLUMN($AC$44)+1,0,1,COLUMNS($F$9:$K$9)),0)),"",INDEX($B$10:$B$34,COLUMN(AK$44)-COLUMN($AC$44)+1))</f>
        <v/>
      </c>
      <c r="AL51" s="16">
        <f>IF(ISERROR(MATCH($B16,OFFSET($F$9,COLUMN(AL$44)-COLUMN($AC$44)+1,0,1,COLUMNS($F$9:$K$9)),0)),"",INDEX($B$10:$B$34,COLUMN(AL$44)-COLUMN($AC$44)+1))</f>
        <v/>
      </c>
      <c r="AM51" s="16">
        <f>IF(ISERROR(MATCH($B16,OFFSET($F$9,COLUMN(AM$44)-COLUMN($AC$44)+1,0,1,COLUMNS($F$9:$K$9)),0)),"",INDEX($B$10:$B$34,COLUMN(AM$44)-COLUMN($AC$44)+1))</f>
        <v/>
      </c>
      <c r="AN51" s="16">
        <f>IF(ISERROR(MATCH($B16,OFFSET($F$9,COLUMN(AN$44)-COLUMN($AC$44)+1,0,1,COLUMNS($F$9:$K$9)),0)),"",INDEX($B$10:$B$34,COLUMN(AN$44)-COLUMN($AC$44)+1))</f>
        <v/>
      </c>
      <c r="AO51" s="16">
        <f>IF(ISERROR(MATCH($B16,OFFSET($F$9,COLUMN(AO$44)-COLUMN($AC$44)+1,0,1,COLUMNS($F$9:$K$9)),0)),"",INDEX($B$10:$B$34,COLUMN(AO$44)-COLUMN($AC$44)+1))</f>
        <v/>
      </c>
      <c r="AP51" s="16">
        <f>IF(ISERROR(MATCH($B16,OFFSET($F$9,COLUMN(AP$44)-COLUMN($AC$44)+1,0,1,COLUMNS($F$9:$K$9)),0)),"",INDEX($B$10:$B$34,COLUMN(AP$44)-COLUMN($AC$44)+1))</f>
        <v/>
      </c>
      <c r="AQ51" s="16">
        <f>IF(ISERROR(MATCH($B16,OFFSET($F$9,COLUMN(AQ$44)-COLUMN($AC$44)+1,0,1,COLUMNS($F$9:$K$9)),0)),"",INDEX($B$10:$B$34,COLUMN(AQ$44)-COLUMN($AC$44)+1))</f>
        <v/>
      </c>
      <c r="AR51" s="16">
        <f>IF(ISERROR(MATCH($B16,OFFSET($F$9,COLUMN(AR$44)-COLUMN($AC$44)+1,0,1,COLUMNS($F$9:$K$9)),0)),"",INDEX($B$10:$B$34,COLUMN(AR$44)-COLUMN($AC$44)+1))</f>
        <v/>
      </c>
      <c r="AS51" s="16">
        <f>IF(ISERROR(MATCH($B16,OFFSET($F$9,COLUMN(AS$44)-COLUMN($AC$44)+1,0,1,COLUMNS($F$9:$K$9)),0)),"",INDEX($B$10:$B$34,COLUMN(AS$44)-COLUMN($AC$44)+1))</f>
        <v/>
      </c>
      <c r="AT51" s="16">
        <f>IF(ISERROR(MATCH($B16,OFFSET($F$9,COLUMN(AT$44)-COLUMN($AC$44)+1,0,1,COLUMNS($F$9:$K$9)),0)),"",INDEX($B$10:$B$34,COLUMN(AT$44)-COLUMN($AC$44)+1))</f>
        <v/>
      </c>
      <c r="AU51" s="16">
        <f>IF(ISERROR(MATCH($B16,OFFSET($F$9,COLUMN(AU$44)-COLUMN($AC$44)+1,0,1,COLUMNS($F$9:$K$9)),0)),"",INDEX($B$10:$B$34,COLUMN(AU$44)-COLUMN($AC$44)+1))</f>
        <v/>
      </c>
      <c r="AV51" s="16">
        <f>IF(ISERROR(MATCH($B16,OFFSET($F$9,COLUMN(AV$44)-COLUMN($AC$44)+1,0,1,COLUMNS($F$9:$K$9)),0)),"",INDEX($B$10:$B$34,COLUMN(AV$44)-COLUMN($AC$44)+1))</f>
        <v/>
      </c>
      <c r="AW51" s="16">
        <f>IF(ISERROR(MATCH($B16,OFFSET($F$9,COLUMN(AW$44)-COLUMN($AC$44)+1,0,1,COLUMNS($F$9:$K$9)),0)),"",INDEX($B$10:$B$34,COLUMN(AW$44)-COLUMN($AC$44)+1))</f>
        <v/>
      </c>
      <c r="AX51" s="16">
        <f>IF(ISERROR(MATCH($B16,OFFSET($F$9,COLUMN(AX$44)-COLUMN($AC$44)+1,0,1,COLUMNS($F$9:$K$9)),0)),"",INDEX($B$10:$B$34,COLUMN(AX$44)-COLUMN($AC$44)+1))</f>
        <v/>
      </c>
      <c r="AY51" s="16">
        <f>IF(ISERROR(MATCH($B16,OFFSET($F$9,COLUMN(AY$44)-COLUMN($AC$44)+1,0,1,COLUMNS($F$9:$K$9)),0)),"",INDEX($B$10:$B$34,COLUMN(AY$44)-COLUMN($AC$44)+1))</f>
        <v/>
      </c>
      <c r="AZ51" s="16">
        <f>IF(ISERROR(MATCH($B16,OFFSET($F$9,COLUMN(AZ$44)-COLUMN($AC$44)+1,0,1,COLUMNS($F$9:$K$9)),0)),"",INDEX($B$10:$B$34,COLUMN(AZ$44)-COLUMN($AC$44)+1))</f>
        <v/>
      </c>
      <c r="BA51" s="16">
        <f>IF(ISERROR(MATCH($B16,OFFSET($F$9,COLUMN(BA$44)-COLUMN($AC$44)+1,0,1,COLUMNS($F$9:$K$9)),0)),"",INDEX($B$10:$B$34,COLUMN(BA$44)-COLUMN($AC$44)+1))</f>
        <v/>
      </c>
      <c r="BB51" s="4" t="n"/>
      <c r="BC51" s="16">
        <f>IF(AC51="","",INDEX($R$10:$R$34,MATCH(AC51,$B$10:$B$34,0)))</f>
        <v/>
      </c>
      <c r="BD51" s="16">
        <f>IF(AD51="","",INDEX($R$10:$R$34,MATCH(AD51,$B$10:$B$34,0)))</f>
        <v/>
      </c>
      <c r="BE51" s="16">
        <f>IF(AE51="","",INDEX($R$10:$R$34,MATCH(AE51,$B$10:$B$34,0)))</f>
        <v/>
      </c>
      <c r="BF51" s="16">
        <f>IF(AF51="","",INDEX($R$10:$R$34,MATCH(AF51,$B$10:$B$34,0)))</f>
        <v/>
      </c>
      <c r="BG51" s="16">
        <f>IF(AG51="","",INDEX($R$10:$R$34,MATCH(AG51,$B$10:$B$34,0)))</f>
        <v/>
      </c>
      <c r="BH51" s="16">
        <f>IF(AH51="","",INDEX($R$10:$R$34,MATCH(AH51,$B$10:$B$34,0)))</f>
        <v/>
      </c>
      <c r="BI51" s="16">
        <f>IF(AI51="","",INDEX($R$10:$R$34,MATCH(AI51,$B$10:$B$34,0)))</f>
        <v/>
      </c>
      <c r="BJ51" s="16">
        <f>IF(AJ51="","",INDEX($R$10:$R$34,MATCH(AJ51,$B$10:$B$34,0)))</f>
        <v/>
      </c>
      <c r="BK51" s="16">
        <f>IF(AK51="","",INDEX($R$10:$R$34,MATCH(AK51,$B$10:$B$34,0)))</f>
        <v/>
      </c>
      <c r="BL51" s="16">
        <f>IF(AL51="","",INDEX($R$10:$R$34,MATCH(AL51,$B$10:$B$34,0)))</f>
        <v/>
      </c>
      <c r="BM51" s="16">
        <f>IF(AM51="","",INDEX($R$10:$R$34,MATCH(AM51,$B$10:$B$34,0)))</f>
        <v/>
      </c>
      <c r="BN51" s="16">
        <f>IF(AN51="","",INDEX($R$10:$R$34,MATCH(AN51,$B$10:$B$34,0)))</f>
        <v/>
      </c>
      <c r="BO51" s="16">
        <f>IF(AO51="","",INDEX($R$10:$R$34,MATCH(AO51,$B$10:$B$34,0)))</f>
        <v/>
      </c>
      <c r="BP51" s="16">
        <f>IF(AP51="","",INDEX($R$10:$R$34,MATCH(AP51,$B$10:$B$34,0)))</f>
        <v/>
      </c>
      <c r="BQ51" s="16">
        <f>IF(AQ51="","",INDEX($R$10:$R$34,MATCH(AQ51,$B$10:$B$34,0)))</f>
        <v/>
      </c>
      <c r="BR51" s="16">
        <f>IF(AR51="","",INDEX($R$10:$R$34,MATCH(AR51,$B$10:$B$34,0)))</f>
        <v/>
      </c>
      <c r="BS51" s="16">
        <f>IF(AS51="","",INDEX($R$10:$R$34,MATCH(AS51,$B$10:$B$34,0)))</f>
        <v/>
      </c>
      <c r="BT51" s="16">
        <f>IF(AT51="","",INDEX($R$10:$R$34,MATCH(AT51,$B$10:$B$34,0)))</f>
        <v/>
      </c>
      <c r="BU51" s="16">
        <f>IF(AU51="","",INDEX($R$10:$R$34,MATCH(AU51,$B$10:$B$34,0)))</f>
        <v/>
      </c>
      <c r="BV51" s="16">
        <f>IF(AV51="","",INDEX($R$10:$R$34,MATCH(AV51,$B$10:$B$34,0)))</f>
        <v/>
      </c>
      <c r="BW51" s="16">
        <f>IF(AW51="","",INDEX($R$10:$R$34,MATCH(AW51,$B$10:$B$34,0)))</f>
        <v/>
      </c>
      <c r="BX51" s="16">
        <f>IF(AX51="","",INDEX($R$10:$R$34,MATCH(AX51,$B$10:$B$34,0)))</f>
        <v/>
      </c>
      <c r="BY51" s="16">
        <f>IF(AY51="","",INDEX($R$10:$R$34,MATCH(AY51,$B$10:$B$34,0)))</f>
        <v/>
      </c>
      <c r="BZ51" s="16">
        <f>IF(AZ51="","",INDEX($R$10:$R$34,MATCH(AZ51,$B$10:$B$34,0)))</f>
        <v/>
      </c>
      <c r="CA51" s="16">
        <f>IF(BA51="","",INDEX($R$10:$R$34,MATCH(BA51,$B$10:$B$34,0)))</f>
        <v/>
      </c>
      <c r="CB51" s="4" t="n"/>
      <c r="CC51" s="23">
        <f>IF(C16="",NA(),IF(O16=0,NA(),P16))</f>
        <v/>
      </c>
      <c r="CD51" s="24">
        <f>IF(C16="",NA(),IF(O16=0,NA(),IF(T16&lt;=0.01,O16,NA())))</f>
        <v/>
      </c>
      <c r="CE51" s="24">
        <f>IF(C16="",NA(),IF(ISERROR(CD51),NA(),N16-O16))</f>
        <v/>
      </c>
      <c r="CF51" s="24">
        <f>IF(C16="",NA(),IF(ISERROR(CD51),NA(),O16-L16))</f>
        <v/>
      </c>
      <c r="CG51" s="24">
        <f>IF(C16="",NA(),IF(O16=0,NA(),IF(T16&gt;0,O16,NA())))</f>
        <v/>
      </c>
      <c r="CH51" s="24">
        <f>IF(C16="",NA(),IF(ISERROR(CG51),NA(),N16-O16))</f>
        <v/>
      </c>
      <c r="CI51" s="24">
        <f>IF(C16="",NA(),IF(ISERROR(CG51),NA(),O16-L16))</f>
        <v/>
      </c>
      <c r="CJ51" s="23">
        <f>IF(C16="",NA(),IF(O16=0,NA(),T16))</f>
        <v/>
      </c>
      <c r="CK51" s="23">
        <f>IF(C16="",NA(),IF(O16=0,S16/5,NA()))</f>
        <v/>
      </c>
      <c r="CL51" s="23">
        <f>IF(C16="",NA(),IF(O16=0,S16,NA()))</f>
        <v/>
      </c>
      <c r="CM51" s="50">
        <f>OFFSET(CM51,-1,0,1,1)+1</f>
        <v/>
      </c>
    </row>
    <row r="52" ht="20" customFormat="1" customHeight="1" s="3">
      <c r="L52" s="15" t="n"/>
      <c r="V52" s="16">
        <f>IF(F17="",0,INDEX($Q$10:$Q$34,MATCH(F17,$B$10:$B$34,0)))</f>
        <v/>
      </c>
      <c r="W52" s="16">
        <f>IF(G17="",0,INDEX($Q$10:$Q$34,MATCH(G17,$B$10:$B$34,0)))</f>
        <v/>
      </c>
      <c r="X52" s="16">
        <f>IF(H17="",0,INDEX($Q$10:$Q$34,MATCH(H17,$B$10:$B$34,0)))</f>
        <v/>
      </c>
      <c r="Y52" s="16">
        <f>IF(I17="",0,INDEX($Q$10:$Q$34,MATCH(I17,$B$10:$B$34,0)))</f>
        <v/>
      </c>
      <c r="Z52" s="16">
        <f>IF(J17="",0,INDEX($Q$10:$Q$34,MATCH(J17,$B$10:$B$34,0)))</f>
        <v/>
      </c>
      <c r="AA52" s="16">
        <f>IF(K17="",0,INDEX($Q$10:$Q$34,MATCH(K17,$B$10:$B$34,0)))</f>
        <v/>
      </c>
      <c r="AB52" s="4" t="n"/>
      <c r="AC52" s="16">
        <f>IF(ISERROR(MATCH($B17,OFFSET($F$9,COLUMN(AC$44)-COLUMN($AC$44)+1,0,1,COLUMNS($F$9:$K$9)),0)),"",INDEX($B$10:$B$34,COLUMN(AC$44)-COLUMN($AC$44)+1))</f>
        <v/>
      </c>
      <c r="AD52" s="16">
        <f>IF(ISERROR(MATCH($B17,OFFSET($F$9,COLUMN(AD$44)-COLUMN($AC$44)+1,0,1,COLUMNS($F$9:$K$9)),0)),"",INDEX($B$10:$B$34,COLUMN(AD$44)-COLUMN($AC$44)+1))</f>
        <v/>
      </c>
      <c r="AE52" s="16">
        <f>IF(ISERROR(MATCH($B17,OFFSET($F$9,COLUMN(AE$44)-COLUMN($AC$44)+1,0,1,COLUMNS($F$9:$K$9)),0)),"",INDEX($B$10:$B$34,COLUMN(AE$44)-COLUMN($AC$44)+1))</f>
        <v/>
      </c>
      <c r="AF52" s="16">
        <f>IF(ISERROR(MATCH($B17,OFFSET($F$9,COLUMN(AF$44)-COLUMN($AC$44)+1,0,1,COLUMNS($F$9:$K$9)),0)),"",INDEX($B$10:$B$34,COLUMN(AF$44)-COLUMN($AC$44)+1))</f>
        <v/>
      </c>
      <c r="AG52" s="16">
        <f>IF(ISERROR(MATCH($B17,OFFSET($F$9,COLUMN(AG$44)-COLUMN($AC$44)+1,0,1,COLUMNS($F$9:$K$9)),0)),"",INDEX($B$10:$B$34,COLUMN(AG$44)-COLUMN($AC$44)+1))</f>
        <v/>
      </c>
      <c r="AH52" s="16">
        <f>IF(ISERROR(MATCH($B17,OFFSET($F$9,COLUMN(AH$44)-COLUMN($AC$44)+1,0,1,COLUMNS($F$9:$K$9)),0)),"",INDEX($B$10:$B$34,COLUMN(AH$44)-COLUMN($AC$44)+1))</f>
        <v/>
      </c>
      <c r="AI52" s="16">
        <f>IF(ISERROR(MATCH($B17,OFFSET($F$9,COLUMN(AI$44)-COLUMN($AC$44)+1,0,1,COLUMNS($F$9:$K$9)),0)),"",INDEX($B$10:$B$34,COLUMN(AI$44)-COLUMN($AC$44)+1))</f>
        <v/>
      </c>
      <c r="AJ52" s="16">
        <f>IF(ISERROR(MATCH($B17,OFFSET($F$9,COLUMN(AJ$44)-COLUMN($AC$44)+1,0,1,COLUMNS($F$9:$K$9)),0)),"",INDEX($B$10:$B$34,COLUMN(AJ$44)-COLUMN($AC$44)+1))</f>
        <v/>
      </c>
      <c r="AK52" s="16">
        <f>IF(ISERROR(MATCH($B17,OFFSET($F$9,COLUMN(AK$44)-COLUMN($AC$44)+1,0,1,COLUMNS($F$9:$K$9)),0)),"",INDEX($B$10:$B$34,COLUMN(AK$44)-COLUMN($AC$44)+1))</f>
        <v/>
      </c>
      <c r="AL52" s="16">
        <f>IF(ISERROR(MATCH($B17,OFFSET($F$9,COLUMN(AL$44)-COLUMN($AC$44)+1,0,1,COLUMNS($F$9:$K$9)),0)),"",INDEX($B$10:$B$34,COLUMN(AL$44)-COLUMN($AC$44)+1))</f>
        <v/>
      </c>
      <c r="AM52" s="16">
        <f>IF(ISERROR(MATCH($B17,OFFSET($F$9,COLUMN(AM$44)-COLUMN($AC$44)+1,0,1,COLUMNS($F$9:$K$9)),0)),"",INDEX($B$10:$B$34,COLUMN(AM$44)-COLUMN($AC$44)+1))</f>
        <v/>
      </c>
      <c r="AN52" s="16">
        <f>IF(ISERROR(MATCH($B17,OFFSET($F$9,COLUMN(AN$44)-COLUMN($AC$44)+1,0,1,COLUMNS($F$9:$K$9)),0)),"",INDEX($B$10:$B$34,COLUMN(AN$44)-COLUMN($AC$44)+1))</f>
        <v/>
      </c>
      <c r="AO52" s="16">
        <f>IF(ISERROR(MATCH($B17,OFFSET($F$9,COLUMN(AO$44)-COLUMN($AC$44)+1,0,1,COLUMNS($F$9:$K$9)),0)),"",INDEX($B$10:$B$34,COLUMN(AO$44)-COLUMN($AC$44)+1))</f>
        <v/>
      </c>
      <c r="AP52" s="16">
        <f>IF(ISERROR(MATCH($B17,OFFSET($F$9,COLUMN(AP$44)-COLUMN($AC$44)+1,0,1,COLUMNS($F$9:$K$9)),0)),"",INDEX($B$10:$B$34,COLUMN(AP$44)-COLUMN($AC$44)+1))</f>
        <v/>
      </c>
      <c r="AQ52" s="16">
        <f>IF(ISERROR(MATCH($B17,OFFSET($F$9,COLUMN(AQ$44)-COLUMN($AC$44)+1,0,1,COLUMNS($F$9:$K$9)),0)),"",INDEX($B$10:$B$34,COLUMN(AQ$44)-COLUMN($AC$44)+1))</f>
        <v/>
      </c>
      <c r="AR52" s="16">
        <f>IF(ISERROR(MATCH($B17,OFFSET($F$9,COLUMN(AR$44)-COLUMN($AC$44)+1,0,1,COLUMNS($F$9:$K$9)),0)),"",INDEX($B$10:$B$34,COLUMN(AR$44)-COLUMN($AC$44)+1))</f>
        <v/>
      </c>
      <c r="AS52" s="16">
        <f>IF(ISERROR(MATCH($B17,OFFSET($F$9,COLUMN(AS$44)-COLUMN($AC$44)+1,0,1,COLUMNS($F$9:$K$9)),0)),"",INDEX($B$10:$B$34,COLUMN(AS$44)-COLUMN($AC$44)+1))</f>
        <v/>
      </c>
      <c r="AT52" s="16">
        <f>IF(ISERROR(MATCH($B17,OFFSET($F$9,COLUMN(AT$44)-COLUMN($AC$44)+1,0,1,COLUMNS($F$9:$K$9)),0)),"",INDEX($B$10:$B$34,COLUMN(AT$44)-COLUMN($AC$44)+1))</f>
        <v/>
      </c>
      <c r="AU52" s="16">
        <f>IF(ISERROR(MATCH($B17,OFFSET($F$9,COLUMN(AU$44)-COLUMN($AC$44)+1,0,1,COLUMNS($F$9:$K$9)),0)),"",INDEX($B$10:$B$34,COLUMN(AU$44)-COLUMN($AC$44)+1))</f>
        <v/>
      </c>
      <c r="AV52" s="16">
        <f>IF(ISERROR(MATCH($B17,OFFSET($F$9,COLUMN(AV$44)-COLUMN($AC$44)+1,0,1,COLUMNS($F$9:$K$9)),0)),"",INDEX($B$10:$B$34,COLUMN(AV$44)-COLUMN($AC$44)+1))</f>
        <v/>
      </c>
      <c r="AW52" s="16">
        <f>IF(ISERROR(MATCH($B17,OFFSET($F$9,COLUMN(AW$44)-COLUMN($AC$44)+1,0,1,COLUMNS($F$9:$K$9)),0)),"",INDEX($B$10:$B$34,COLUMN(AW$44)-COLUMN($AC$44)+1))</f>
        <v/>
      </c>
      <c r="AX52" s="16">
        <f>IF(ISERROR(MATCH($B17,OFFSET($F$9,COLUMN(AX$44)-COLUMN($AC$44)+1,0,1,COLUMNS($F$9:$K$9)),0)),"",INDEX($B$10:$B$34,COLUMN(AX$44)-COLUMN($AC$44)+1))</f>
        <v/>
      </c>
      <c r="AY52" s="16">
        <f>IF(ISERROR(MATCH($B17,OFFSET($F$9,COLUMN(AY$44)-COLUMN($AC$44)+1,0,1,COLUMNS($F$9:$K$9)),0)),"",INDEX($B$10:$B$34,COLUMN(AY$44)-COLUMN($AC$44)+1))</f>
        <v/>
      </c>
      <c r="AZ52" s="16">
        <f>IF(ISERROR(MATCH($B17,OFFSET($F$9,COLUMN(AZ$44)-COLUMN($AC$44)+1,0,1,COLUMNS($F$9:$K$9)),0)),"",INDEX($B$10:$B$34,COLUMN(AZ$44)-COLUMN($AC$44)+1))</f>
        <v/>
      </c>
      <c r="BA52" s="16">
        <f>IF(ISERROR(MATCH($B17,OFFSET($F$9,COLUMN(BA$44)-COLUMN($AC$44)+1,0,1,COLUMNS($F$9:$K$9)),0)),"",INDEX($B$10:$B$34,COLUMN(BA$44)-COLUMN($AC$44)+1))</f>
        <v/>
      </c>
      <c r="BB52" s="4" t="n"/>
      <c r="BC52" s="16">
        <f>IF(AC52="","",INDEX($R$10:$R$34,MATCH(AC52,$B$10:$B$34,0)))</f>
        <v/>
      </c>
      <c r="BD52" s="16">
        <f>IF(AD52="","",INDEX($R$10:$R$34,MATCH(AD52,$B$10:$B$34,0)))</f>
        <v/>
      </c>
      <c r="BE52" s="16">
        <f>IF(AE52="","",INDEX($R$10:$R$34,MATCH(AE52,$B$10:$B$34,0)))</f>
        <v/>
      </c>
      <c r="BF52" s="16">
        <f>IF(AF52="","",INDEX($R$10:$R$34,MATCH(AF52,$B$10:$B$34,0)))</f>
        <v/>
      </c>
      <c r="BG52" s="16">
        <f>IF(AG52="","",INDEX($R$10:$R$34,MATCH(AG52,$B$10:$B$34,0)))</f>
        <v/>
      </c>
      <c r="BH52" s="16">
        <f>IF(AH52="","",INDEX($R$10:$R$34,MATCH(AH52,$B$10:$B$34,0)))</f>
        <v/>
      </c>
      <c r="BI52" s="16">
        <f>IF(AI52="","",INDEX($R$10:$R$34,MATCH(AI52,$B$10:$B$34,0)))</f>
        <v/>
      </c>
      <c r="BJ52" s="16">
        <f>IF(AJ52="","",INDEX($R$10:$R$34,MATCH(AJ52,$B$10:$B$34,0)))</f>
        <v/>
      </c>
      <c r="BK52" s="16">
        <f>IF(AK52="","",INDEX($R$10:$R$34,MATCH(AK52,$B$10:$B$34,0)))</f>
        <v/>
      </c>
      <c r="BL52" s="16">
        <f>IF(AL52="","",INDEX($R$10:$R$34,MATCH(AL52,$B$10:$B$34,0)))</f>
        <v/>
      </c>
      <c r="BM52" s="16">
        <f>IF(AM52="","",INDEX($R$10:$R$34,MATCH(AM52,$B$10:$B$34,0)))</f>
        <v/>
      </c>
      <c r="BN52" s="16">
        <f>IF(AN52="","",INDEX($R$10:$R$34,MATCH(AN52,$B$10:$B$34,0)))</f>
        <v/>
      </c>
      <c r="BO52" s="16">
        <f>IF(AO52="","",INDEX($R$10:$R$34,MATCH(AO52,$B$10:$B$34,0)))</f>
        <v/>
      </c>
      <c r="BP52" s="16">
        <f>IF(AP52="","",INDEX($R$10:$R$34,MATCH(AP52,$B$10:$B$34,0)))</f>
        <v/>
      </c>
      <c r="BQ52" s="16">
        <f>IF(AQ52="","",INDEX($R$10:$R$34,MATCH(AQ52,$B$10:$B$34,0)))</f>
        <v/>
      </c>
      <c r="BR52" s="16">
        <f>IF(AR52="","",INDEX($R$10:$R$34,MATCH(AR52,$B$10:$B$34,0)))</f>
        <v/>
      </c>
      <c r="BS52" s="16">
        <f>IF(AS52="","",INDEX($R$10:$R$34,MATCH(AS52,$B$10:$B$34,0)))</f>
        <v/>
      </c>
      <c r="BT52" s="16">
        <f>IF(AT52="","",INDEX($R$10:$R$34,MATCH(AT52,$B$10:$B$34,0)))</f>
        <v/>
      </c>
      <c r="BU52" s="16">
        <f>IF(AU52="","",INDEX($R$10:$R$34,MATCH(AU52,$B$10:$B$34,0)))</f>
        <v/>
      </c>
      <c r="BV52" s="16">
        <f>IF(AV52="","",INDEX($R$10:$R$34,MATCH(AV52,$B$10:$B$34,0)))</f>
        <v/>
      </c>
      <c r="BW52" s="16">
        <f>IF(AW52="","",INDEX($R$10:$R$34,MATCH(AW52,$B$10:$B$34,0)))</f>
        <v/>
      </c>
      <c r="BX52" s="16">
        <f>IF(AX52="","",INDEX($R$10:$R$34,MATCH(AX52,$B$10:$B$34,0)))</f>
        <v/>
      </c>
      <c r="BY52" s="16">
        <f>IF(AY52="","",INDEX($R$10:$R$34,MATCH(AY52,$B$10:$B$34,0)))</f>
        <v/>
      </c>
      <c r="BZ52" s="16">
        <f>IF(AZ52="","",INDEX($R$10:$R$34,MATCH(AZ52,$B$10:$B$34,0)))</f>
        <v/>
      </c>
      <c r="CA52" s="16">
        <f>IF(BA52="","",INDEX($R$10:$R$34,MATCH(BA52,$B$10:$B$34,0)))</f>
        <v/>
      </c>
      <c r="CB52" s="4" t="n"/>
      <c r="CC52" s="23">
        <f>IF(C17="",NA(),IF(O17=0,NA(),P17))</f>
        <v/>
      </c>
      <c r="CD52" s="24">
        <f>IF(C17="",NA(),IF(O17=0,NA(),IF(T17&lt;=0.01,O17,NA())))</f>
        <v/>
      </c>
      <c r="CE52" s="24">
        <f>IF(C17="",NA(),IF(ISERROR(CD52),NA(),N17-O17))</f>
        <v/>
      </c>
      <c r="CF52" s="24">
        <f>IF(C17="",NA(),IF(ISERROR(CD52),NA(),O17-L17))</f>
        <v/>
      </c>
      <c r="CG52" s="24">
        <f>IF(C17="",NA(),IF(O17=0,NA(),IF(T17&gt;0,O17,NA())))</f>
        <v/>
      </c>
      <c r="CH52" s="24">
        <f>IF(C17="",NA(),IF(ISERROR(CG52),NA(),N17-O17))</f>
        <v/>
      </c>
      <c r="CI52" s="24">
        <f>IF(C17="",NA(),IF(ISERROR(CG52),NA(),O17-L17))</f>
        <v/>
      </c>
      <c r="CJ52" s="23">
        <f>IF(C17="",NA(),IF(O17=0,NA(),T17))</f>
        <v/>
      </c>
      <c r="CK52" s="23">
        <f>IF(C17="",NA(),IF(O17=0,S17/5,NA()))</f>
        <v/>
      </c>
      <c r="CL52" s="23">
        <f>IF(C17="",NA(),IF(O17=0,S17,NA()))</f>
        <v/>
      </c>
      <c r="CM52" s="50">
        <f>OFFSET(CM52,-1,0,1,1)+1</f>
        <v/>
      </c>
    </row>
    <row r="53" ht="20" customFormat="1" customHeight="1" s="3">
      <c r="L53" s="15" t="n"/>
      <c r="V53" s="16">
        <f>IF(F18="",0,INDEX($Q$10:$Q$34,MATCH(F18,$B$10:$B$34,0)))</f>
        <v/>
      </c>
      <c r="W53" s="16">
        <f>IF(G18="",0,INDEX($Q$10:$Q$34,MATCH(G18,$B$10:$B$34,0)))</f>
        <v/>
      </c>
      <c r="X53" s="16">
        <f>IF(H18="",0,INDEX($Q$10:$Q$34,MATCH(H18,$B$10:$B$34,0)))</f>
        <v/>
      </c>
      <c r="Y53" s="16">
        <f>IF(I18="",0,INDEX($Q$10:$Q$34,MATCH(I18,$B$10:$B$34,0)))</f>
        <v/>
      </c>
      <c r="Z53" s="16">
        <f>IF(J18="",0,INDEX($Q$10:$Q$34,MATCH(J18,$B$10:$B$34,0)))</f>
        <v/>
      </c>
      <c r="AA53" s="16">
        <f>IF(K18="",0,INDEX($Q$10:$Q$34,MATCH(K18,$B$10:$B$34,0)))</f>
        <v/>
      </c>
      <c r="AB53" s="4" t="n"/>
      <c r="AC53" s="16">
        <f>IF(ISERROR(MATCH($B18,OFFSET($F$9,COLUMN(AC$44)-COLUMN($AC$44)+1,0,1,COLUMNS($F$9:$K$9)),0)),"",INDEX($B$10:$B$34,COLUMN(AC$44)-COLUMN($AC$44)+1))</f>
        <v/>
      </c>
      <c r="AD53" s="16">
        <f>IF(ISERROR(MATCH($B18,OFFSET($F$9,COLUMN(AD$44)-COLUMN($AC$44)+1,0,1,COLUMNS($F$9:$K$9)),0)),"",INDEX($B$10:$B$34,COLUMN(AD$44)-COLUMN($AC$44)+1))</f>
        <v/>
      </c>
      <c r="AE53" s="16">
        <f>IF(ISERROR(MATCH($B18,OFFSET($F$9,COLUMN(AE$44)-COLUMN($AC$44)+1,0,1,COLUMNS($F$9:$K$9)),0)),"",INDEX($B$10:$B$34,COLUMN(AE$44)-COLUMN($AC$44)+1))</f>
        <v/>
      </c>
      <c r="AF53" s="16">
        <f>IF(ISERROR(MATCH($B18,OFFSET($F$9,COLUMN(AF$44)-COLUMN($AC$44)+1,0,1,COLUMNS($F$9:$K$9)),0)),"",INDEX($B$10:$B$34,COLUMN(AF$44)-COLUMN($AC$44)+1))</f>
        <v/>
      </c>
      <c r="AG53" s="16">
        <f>IF(ISERROR(MATCH($B18,OFFSET($F$9,COLUMN(AG$44)-COLUMN($AC$44)+1,0,1,COLUMNS($F$9:$K$9)),0)),"",INDEX($B$10:$B$34,COLUMN(AG$44)-COLUMN($AC$44)+1))</f>
        <v/>
      </c>
      <c r="AH53" s="16">
        <f>IF(ISERROR(MATCH($B18,OFFSET($F$9,COLUMN(AH$44)-COLUMN($AC$44)+1,0,1,COLUMNS($F$9:$K$9)),0)),"",INDEX($B$10:$B$34,COLUMN(AH$44)-COLUMN($AC$44)+1))</f>
        <v/>
      </c>
      <c r="AI53" s="16">
        <f>IF(ISERROR(MATCH($B18,OFFSET($F$9,COLUMN(AI$44)-COLUMN($AC$44)+1,0,1,COLUMNS($F$9:$K$9)),0)),"",INDEX($B$10:$B$34,COLUMN(AI$44)-COLUMN($AC$44)+1))</f>
        <v/>
      </c>
      <c r="AJ53" s="16">
        <f>IF(ISERROR(MATCH($B18,OFFSET($F$9,COLUMN(AJ$44)-COLUMN($AC$44)+1,0,1,COLUMNS($F$9:$K$9)),0)),"",INDEX($B$10:$B$34,COLUMN(AJ$44)-COLUMN($AC$44)+1))</f>
        <v/>
      </c>
      <c r="AK53" s="16">
        <f>IF(ISERROR(MATCH($B18,OFFSET($F$9,COLUMN(AK$44)-COLUMN($AC$44)+1,0,1,COLUMNS($F$9:$K$9)),0)),"",INDEX($B$10:$B$34,COLUMN(AK$44)-COLUMN($AC$44)+1))</f>
        <v/>
      </c>
      <c r="AL53" s="16">
        <f>IF(ISERROR(MATCH($B18,OFFSET($F$9,COLUMN(AL$44)-COLUMN($AC$44)+1,0,1,COLUMNS($F$9:$K$9)),0)),"",INDEX($B$10:$B$34,COLUMN(AL$44)-COLUMN($AC$44)+1))</f>
        <v/>
      </c>
      <c r="AM53" s="16">
        <f>IF(ISERROR(MATCH($B18,OFFSET($F$9,COLUMN(AM$44)-COLUMN($AC$44)+1,0,1,COLUMNS($F$9:$K$9)),0)),"",INDEX($B$10:$B$34,COLUMN(AM$44)-COLUMN($AC$44)+1))</f>
        <v/>
      </c>
      <c r="AN53" s="16">
        <f>IF(ISERROR(MATCH($B18,OFFSET($F$9,COLUMN(AN$44)-COLUMN($AC$44)+1,0,1,COLUMNS($F$9:$K$9)),0)),"",INDEX($B$10:$B$34,COLUMN(AN$44)-COLUMN($AC$44)+1))</f>
        <v/>
      </c>
      <c r="AO53" s="16">
        <f>IF(ISERROR(MATCH($B18,OFFSET($F$9,COLUMN(AO$44)-COLUMN($AC$44)+1,0,1,COLUMNS($F$9:$K$9)),0)),"",INDEX($B$10:$B$34,COLUMN(AO$44)-COLUMN($AC$44)+1))</f>
        <v/>
      </c>
      <c r="AP53" s="16">
        <f>IF(ISERROR(MATCH($B18,OFFSET($F$9,COLUMN(AP$44)-COLUMN($AC$44)+1,0,1,COLUMNS($F$9:$K$9)),0)),"",INDEX($B$10:$B$34,COLUMN(AP$44)-COLUMN($AC$44)+1))</f>
        <v/>
      </c>
      <c r="AQ53" s="16">
        <f>IF(ISERROR(MATCH($B18,OFFSET($F$9,COLUMN(AQ$44)-COLUMN($AC$44)+1,0,1,COLUMNS($F$9:$K$9)),0)),"",INDEX($B$10:$B$34,COLUMN(AQ$44)-COLUMN($AC$44)+1))</f>
        <v/>
      </c>
      <c r="AR53" s="16">
        <f>IF(ISERROR(MATCH($B18,OFFSET($F$9,COLUMN(AR$44)-COLUMN($AC$44)+1,0,1,COLUMNS($F$9:$K$9)),0)),"",INDEX($B$10:$B$34,COLUMN(AR$44)-COLUMN($AC$44)+1))</f>
        <v/>
      </c>
      <c r="AS53" s="16">
        <f>IF(ISERROR(MATCH($B18,OFFSET($F$9,COLUMN(AS$44)-COLUMN($AC$44)+1,0,1,COLUMNS($F$9:$K$9)),0)),"",INDEX($B$10:$B$34,COLUMN(AS$44)-COLUMN($AC$44)+1))</f>
        <v/>
      </c>
      <c r="AT53" s="16">
        <f>IF(ISERROR(MATCH($B18,OFFSET($F$9,COLUMN(AT$44)-COLUMN($AC$44)+1,0,1,COLUMNS($F$9:$K$9)),0)),"",INDEX($B$10:$B$34,COLUMN(AT$44)-COLUMN($AC$44)+1))</f>
        <v/>
      </c>
      <c r="AU53" s="16">
        <f>IF(ISERROR(MATCH($B18,OFFSET($F$9,COLUMN(AU$44)-COLUMN($AC$44)+1,0,1,COLUMNS($F$9:$K$9)),0)),"",INDEX($B$10:$B$34,COLUMN(AU$44)-COLUMN($AC$44)+1))</f>
        <v/>
      </c>
      <c r="AV53" s="16">
        <f>IF(ISERROR(MATCH($B18,OFFSET($F$9,COLUMN(AV$44)-COLUMN($AC$44)+1,0,1,COLUMNS($F$9:$K$9)),0)),"",INDEX($B$10:$B$34,COLUMN(AV$44)-COLUMN($AC$44)+1))</f>
        <v/>
      </c>
      <c r="AW53" s="16">
        <f>IF(ISERROR(MATCH($B18,OFFSET($F$9,COLUMN(AW$44)-COLUMN($AC$44)+1,0,1,COLUMNS($F$9:$K$9)),0)),"",INDEX($B$10:$B$34,COLUMN(AW$44)-COLUMN($AC$44)+1))</f>
        <v/>
      </c>
      <c r="AX53" s="16">
        <f>IF(ISERROR(MATCH($B18,OFFSET($F$9,COLUMN(AX$44)-COLUMN($AC$44)+1,0,1,COLUMNS($F$9:$K$9)),0)),"",INDEX($B$10:$B$34,COLUMN(AX$44)-COLUMN($AC$44)+1))</f>
        <v/>
      </c>
      <c r="AY53" s="16">
        <f>IF(ISERROR(MATCH($B18,OFFSET($F$9,COLUMN(AY$44)-COLUMN($AC$44)+1,0,1,COLUMNS($F$9:$K$9)),0)),"",INDEX($B$10:$B$34,COLUMN(AY$44)-COLUMN($AC$44)+1))</f>
        <v/>
      </c>
      <c r="AZ53" s="16">
        <f>IF(ISERROR(MATCH($B18,OFFSET($F$9,COLUMN(AZ$44)-COLUMN($AC$44)+1,0,1,COLUMNS($F$9:$K$9)),0)),"",INDEX($B$10:$B$34,COLUMN(AZ$44)-COLUMN($AC$44)+1))</f>
        <v/>
      </c>
      <c r="BA53" s="16">
        <f>IF(ISERROR(MATCH($B18,OFFSET($F$9,COLUMN(BA$44)-COLUMN($AC$44)+1,0,1,COLUMNS($F$9:$K$9)),0)),"",INDEX($B$10:$B$34,COLUMN(BA$44)-COLUMN($AC$44)+1))</f>
        <v/>
      </c>
      <c r="BB53" s="4" t="n"/>
      <c r="BC53" s="16">
        <f>IF(AC53="","",INDEX($R$10:$R$34,MATCH(AC53,$B$10:$B$34,0)))</f>
        <v/>
      </c>
      <c r="BD53" s="16">
        <f>IF(AD53="","",INDEX($R$10:$R$34,MATCH(AD53,$B$10:$B$34,0)))</f>
        <v/>
      </c>
      <c r="BE53" s="16">
        <f>IF(AE53="","",INDEX($R$10:$R$34,MATCH(AE53,$B$10:$B$34,0)))</f>
        <v/>
      </c>
      <c r="BF53" s="16">
        <f>IF(AF53="","",INDEX($R$10:$R$34,MATCH(AF53,$B$10:$B$34,0)))</f>
        <v/>
      </c>
      <c r="BG53" s="16">
        <f>IF(AG53="","",INDEX($R$10:$R$34,MATCH(AG53,$B$10:$B$34,0)))</f>
        <v/>
      </c>
      <c r="BH53" s="16">
        <f>IF(AH53="","",INDEX($R$10:$R$34,MATCH(AH53,$B$10:$B$34,0)))</f>
        <v/>
      </c>
      <c r="BI53" s="16">
        <f>IF(AI53="","",INDEX($R$10:$R$34,MATCH(AI53,$B$10:$B$34,0)))</f>
        <v/>
      </c>
      <c r="BJ53" s="16">
        <f>IF(AJ53="","",INDEX($R$10:$R$34,MATCH(AJ53,$B$10:$B$34,0)))</f>
        <v/>
      </c>
      <c r="BK53" s="16">
        <f>IF(AK53="","",INDEX($R$10:$R$34,MATCH(AK53,$B$10:$B$34,0)))</f>
        <v/>
      </c>
      <c r="BL53" s="16">
        <f>IF(AL53="","",INDEX($R$10:$R$34,MATCH(AL53,$B$10:$B$34,0)))</f>
        <v/>
      </c>
      <c r="BM53" s="16">
        <f>IF(AM53="","",INDEX($R$10:$R$34,MATCH(AM53,$B$10:$B$34,0)))</f>
        <v/>
      </c>
      <c r="BN53" s="16">
        <f>IF(AN53="","",INDEX($R$10:$R$34,MATCH(AN53,$B$10:$B$34,0)))</f>
        <v/>
      </c>
      <c r="BO53" s="16">
        <f>IF(AO53="","",INDEX($R$10:$R$34,MATCH(AO53,$B$10:$B$34,0)))</f>
        <v/>
      </c>
      <c r="BP53" s="16">
        <f>IF(AP53="","",INDEX($R$10:$R$34,MATCH(AP53,$B$10:$B$34,0)))</f>
        <v/>
      </c>
      <c r="BQ53" s="16">
        <f>IF(AQ53="","",INDEX($R$10:$R$34,MATCH(AQ53,$B$10:$B$34,0)))</f>
        <v/>
      </c>
      <c r="BR53" s="16">
        <f>IF(AR53="","",INDEX($R$10:$R$34,MATCH(AR53,$B$10:$B$34,0)))</f>
        <v/>
      </c>
      <c r="BS53" s="16">
        <f>IF(AS53="","",INDEX($R$10:$R$34,MATCH(AS53,$B$10:$B$34,0)))</f>
        <v/>
      </c>
      <c r="BT53" s="16">
        <f>IF(AT53="","",INDEX($R$10:$R$34,MATCH(AT53,$B$10:$B$34,0)))</f>
        <v/>
      </c>
      <c r="BU53" s="16">
        <f>IF(AU53="","",INDEX($R$10:$R$34,MATCH(AU53,$B$10:$B$34,0)))</f>
        <v/>
      </c>
      <c r="BV53" s="16">
        <f>IF(AV53="","",INDEX($R$10:$R$34,MATCH(AV53,$B$10:$B$34,0)))</f>
        <v/>
      </c>
      <c r="BW53" s="16">
        <f>IF(AW53="","",INDEX($R$10:$R$34,MATCH(AW53,$B$10:$B$34,0)))</f>
        <v/>
      </c>
      <c r="BX53" s="16">
        <f>IF(AX53="","",INDEX($R$10:$R$34,MATCH(AX53,$B$10:$B$34,0)))</f>
        <v/>
      </c>
      <c r="BY53" s="16">
        <f>IF(AY53="","",INDEX($R$10:$R$34,MATCH(AY53,$B$10:$B$34,0)))</f>
        <v/>
      </c>
      <c r="BZ53" s="16">
        <f>IF(AZ53="","",INDEX($R$10:$R$34,MATCH(AZ53,$B$10:$B$34,0)))</f>
        <v/>
      </c>
      <c r="CA53" s="16">
        <f>IF(BA53="","",INDEX($R$10:$R$34,MATCH(BA53,$B$10:$B$34,0)))</f>
        <v/>
      </c>
      <c r="CB53" s="4" t="n"/>
      <c r="CC53" s="23">
        <f>IF(C18="",NA(),IF(O18=0,NA(),P18))</f>
        <v/>
      </c>
      <c r="CD53" s="24">
        <f>IF(C18="",NA(),IF(O18=0,NA(),IF(T18&lt;=0.01,O18,NA())))</f>
        <v/>
      </c>
      <c r="CE53" s="24">
        <f>IF(C18="",NA(),IF(ISERROR(CD53),NA(),N18-O18))</f>
        <v/>
      </c>
      <c r="CF53" s="24">
        <f>IF(C18="",NA(),IF(ISERROR(CD53),NA(),O18-L18))</f>
        <v/>
      </c>
      <c r="CG53" s="24">
        <f>IF(C18="",NA(),IF(O18=0,NA(),IF(T18&gt;0,O18,NA())))</f>
        <v/>
      </c>
      <c r="CH53" s="24">
        <f>IF(C18="",NA(),IF(ISERROR(CG53),NA(),N18-O18))</f>
        <v/>
      </c>
      <c r="CI53" s="24">
        <f>IF(C18="",NA(),IF(ISERROR(CG53),NA(),O18-L18))</f>
        <v/>
      </c>
      <c r="CJ53" s="23">
        <f>IF(C18="",NA(),IF(O18=0,NA(),T18))</f>
        <v/>
      </c>
      <c r="CK53" s="23">
        <f>IF(C18="",NA(),IF(O18=0,S18/5,NA()))</f>
        <v/>
      </c>
      <c r="CL53" s="23">
        <f>IF(C18="",NA(),IF(O18=0,S18,NA()))</f>
        <v/>
      </c>
      <c r="CM53" s="50">
        <f>OFFSET(CM53,-1,0,1,1)+1</f>
        <v/>
      </c>
    </row>
    <row r="54" ht="20" customFormat="1" customHeight="1" s="3">
      <c r="L54" s="15" t="n"/>
      <c r="V54" s="16">
        <f>IF(F19="",0,INDEX($Q$10:$Q$34,MATCH(F19,$B$10:$B$34,0)))</f>
        <v/>
      </c>
      <c r="W54" s="16">
        <f>IF(G19="",0,INDEX($Q$10:$Q$34,MATCH(G19,$B$10:$B$34,0)))</f>
        <v/>
      </c>
      <c r="X54" s="16">
        <f>IF(H19="",0,INDEX($Q$10:$Q$34,MATCH(H19,$B$10:$B$34,0)))</f>
        <v/>
      </c>
      <c r="Y54" s="16">
        <f>IF(I19="",0,INDEX($Q$10:$Q$34,MATCH(I19,$B$10:$B$34,0)))</f>
        <v/>
      </c>
      <c r="Z54" s="16">
        <f>IF(J19="",0,INDEX($Q$10:$Q$34,MATCH(J19,$B$10:$B$34,0)))</f>
        <v/>
      </c>
      <c r="AA54" s="16">
        <f>IF(K19="",0,INDEX($Q$10:$Q$34,MATCH(K19,$B$10:$B$34,0)))</f>
        <v/>
      </c>
      <c r="AB54" s="4" t="n"/>
      <c r="AC54" s="16">
        <f>IF(ISERROR(MATCH($B19,OFFSET($F$9,COLUMN(AC$44)-COLUMN($AC$44)+1,0,1,COLUMNS($F$9:$K$9)),0)),"",INDEX($B$10:$B$34,COLUMN(AC$44)-COLUMN($AC$44)+1))</f>
        <v/>
      </c>
      <c r="AD54" s="16">
        <f>IF(ISERROR(MATCH($B19,OFFSET($F$9,COLUMN(AD$44)-COLUMN($AC$44)+1,0,1,COLUMNS($F$9:$K$9)),0)),"",INDEX($B$10:$B$34,COLUMN(AD$44)-COLUMN($AC$44)+1))</f>
        <v/>
      </c>
      <c r="AE54" s="16">
        <f>IF(ISERROR(MATCH($B19,OFFSET($F$9,COLUMN(AE$44)-COLUMN($AC$44)+1,0,1,COLUMNS($F$9:$K$9)),0)),"",INDEX($B$10:$B$34,COLUMN(AE$44)-COLUMN($AC$44)+1))</f>
        <v/>
      </c>
      <c r="AF54" s="16">
        <f>IF(ISERROR(MATCH($B19,OFFSET($F$9,COLUMN(AF$44)-COLUMN($AC$44)+1,0,1,COLUMNS($F$9:$K$9)),0)),"",INDEX($B$10:$B$34,COLUMN(AF$44)-COLUMN($AC$44)+1))</f>
        <v/>
      </c>
      <c r="AG54" s="16">
        <f>IF(ISERROR(MATCH($B19,OFFSET($F$9,COLUMN(AG$44)-COLUMN($AC$44)+1,0,1,COLUMNS($F$9:$K$9)),0)),"",INDEX($B$10:$B$34,COLUMN(AG$44)-COLUMN($AC$44)+1))</f>
        <v/>
      </c>
      <c r="AH54" s="16">
        <f>IF(ISERROR(MATCH($B19,OFFSET($F$9,COLUMN(AH$44)-COLUMN($AC$44)+1,0,1,COLUMNS($F$9:$K$9)),0)),"",INDEX($B$10:$B$34,COLUMN(AH$44)-COLUMN($AC$44)+1))</f>
        <v/>
      </c>
      <c r="AI54" s="16">
        <f>IF(ISERROR(MATCH($B19,OFFSET($F$9,COLUMN(AI$44)-COLUMN($AC$44)+1,0,1,COLUMNS($F$9:$K$9)),0)),"",INDEX($B$10:$B$34,COLUMN(AI$44)-COLUMN($AC$44)+1))</f>
        <v/>
      </c>
      <c r="AJ54" s="16">
        <f>IF(ISERROR(MATCH($B19,OFFSET($F$9,COLUMN(AJ$44)-COLUMN($AC$44)+1,0,1,COLUMNS($F$9:$K$9)),0)),"",INDEX($B$10:$B$34,COLUMN(AJ$44)-COLUMN($AC$44)+1))</f>
        <v/>
      </c>
      <c r="AK54" s="16">
        <f>IF(ISERROR(MATCH($B19,OFFSET($F$9,COLUMN(AK$44)-COLUMN($AC$44)+1,0,1,COLUMNS($F$9:$K$9)),0)),"",INDEX($B$10:$B$34,COLUMN(AK$44)-COLUMN($AC$44)+1))</f>
        <v/>
      </c>
      <c r="AL54" s="16">
        <f>IF(ISERROR(MATCH($B19,OFFSET($F$9,COLUMN(AL$44)-COLUMN($AC$44)+1,0,1,COLUMNS($F$9:$K$9)),0)),"",INDEX($B$10:$B$34,COLUMN(AL$44)-COLUMN($AC$44)+1))</f>
        <v/>
      </c>
      <c r="AM54" s="16">
        <f>IF(ISERROR(MATCH($B19,OFFSET($F$9,COLUMN(AM$44)-COLUMN($AC$44)+1,0,1,COLUMNS($F$9:$K$9)),0)),"",INDEX($B$10:$B$34,COLUMN(AM$44)-COLUMN($AC$44)+1))</f>
        <v/>
      </c>
      <c r="AN54" s="16">
        <f>IF(ISERROR(MATCH($B19,OFFSET($F$9,COLUMN(AN$44)-COLUMN($AC$44)+1,0,1,COLUMNS($F$9:$K$9)),0)),"",INDEX($B$10:$B$34,COLUMN(AN$44)-COLUMN($AC$44)+1))</f>
        <v/>
      </c>
      <c r="AO54" s="16">
        <f>IF(ISERROR(MATCH($B19,OFFSET($F$9,COLUMN(AO$44)-COLUMN($AC$44)+1,0,1,COLUMNS($F$9:$K$9)),0)),"",INDEX($B$10:$B$34,COLUMN(AO$44)-COLUMN($AC$44)+1))</f>
        <v/>
      </c>
      <c r="AP54" s="16">
        <f>IF(ISERROR(MATCH($B19,OFFSET($F$9,COLUMN(AP$44)-COLUMN($AC$44)+1,0,1,COLUMNS($F$9:$K$9)),0)),"",INDEX($B$10:$B$34,COLUMN(AP$44)-COLUMN($AC$44)+1))</f>
        <v/>
      </c>
      <c r="AQ54" s="16">
        <f>IF(ISERROR(MATCH($B19,OFFSET($F$9,COLUMN(AQ$44)-COLUMN($AC$44)+1,0,1,COLUMNS($F$9:$K$9)),0)),"",INDEX($B$10:$B$34,COLUMN(AQ$44)-COLUMN($AC$44)+1))</f>
        <v/>
      </c>
      <c r="AR54" s="16">
        <f>IF(ISERROR(MATCH($B19,OFFSET($F$9,COLUMN(AR$44)-COLUMN($AC$44)+1,0,1,COLUMNS($F$9:$K$9)),0)),"",INDEX($B$10:$B$34,COLUMN(AR$44)-COLUMN($AC$44)+1))</f>
        <v/>
      </c>
      <c r="AS54" s="16">
        <f>IF(ISERROR(MATCH($B19,OFFSET($F$9,COLUMN(AS$44)-COLUMN($AC$44)+1,0,1,COLUMNS($F$9:$K$9)),0)),"",INDEX($B$10:$B$34,COLUMN(AS$44)-COLUMN($AC$44)+1))</f>
        <v/>
      </c>
      <c r="AT54" s="16">
        <f>IF(ISERROR(MATCH($B19,OFFSET($F$9,COLUMN(AT$44)-COLUMN($AC$44)+1,0,1,COLUMNS($F$9:$K$9)),0)),"",INDEX($B$10:$B$34,COLUMN(AT$44)-COLUMN($AC$44)+1))</f>
        <v/>
      </c>
      <c r="AU54" s="16">
        <f>IF(ISERROR(MATCH($B19,OFFSET($F$9,COLUMN(AU$44)-COLUMN($AC$44)+1,0,1,COLUMNS($F$9:$K$9)),0)),"",INDEX($B$10:$B$34,COLUMN(AU$44)-COLUMN($AC$44)+1))</f>
        <v/>
      </c>
      <c r="AV54" s="16">
        <f>IF(ISERROR(MATCH($B19,OFFSET($F$9,COLUMN(AV$44)-COLUMN($AC$44)+1,0,1,COLUMNS($F$9:$K$9)),0)),"",INDEX($B$10:$B$34,COLUMN(AV$44)-COLUMN($AC$44)+1))</f>
        <v/>
      </c>
      <c r="AW54" s="16">
        <f>IF(ISERROR(MATCH($B19,OFFSET($F$9,COLUMN(AW$44)-COLUMN($AC$44)+1,0,1,COLUMNS($F$9:$K$9)),0)),"",INDEX($B$10:$B$34,COLUMN(AW$44)-COLUMN($AC$44)+1))</f>
        <v/>
      </c>
      <c r="AX54" s="16">
        <f>IF(ISERROR(MATCH($B19,OFFSET($F$9,COLUMN(AX$44)-COLUMN($AC$44)+1,0,1,COLUMNS($F$9:$K$9)),0)),"",INDEX($B$10:$B$34,COLUMN(AX$44)-COLUMN($AC$44)+1))</f>
        <v/>
      </c>
      <c r="AY54" s="16">
        <f>IF(ISERROR(MATCH($B19,OFFSET($F$9,COLUMN(AY$44)-COLUMN($AC$44)+1,0,1,COLUMNS($F$9:$K$9)),0)),"",INDEX($B$10:$B$34,COLUMN(AY$44)-COLUMN($AC$44)+1))</f>
        <v/>
      </c>
      <c r="AZ54" s="16">
        <f>IF(ISERROR(MATCH($B19,OFFSET($F$9,COLUMN(AZ$44)-COLUMN($AC$44)+1,0,1,COLUMNS($F$9:$K$9)),0)),"",INDEX($B$10:$B$34,COLUMN(AZ$44)-COLUMN($AC$44)+1))</f>
        <v/>
      </c>
      <c r="BA54" s="16">
        <f>IF(ISERROR(MATCH($B19,OFFSET($F$9,COLUMN(BA$44)-COLUMN($AC$44)+1,0,1,COLUMNS($F$9:$K$9)),0)),"",INDEX($B$10:$B$34,COLUMN(BA$44)-COLUMN($AC$44)+1))</f>
        <v/>
      </c>
      <c r="BB54" s="4" t="n"/>
      <c r="BC54" s="16">
        <f>IF(AC54="","",INDEX($R$10:$R$34,MATCH(AC54,$B$10:$B$34,0)))</f>
        <v/>
      </c>
      <c r="BD54" s="16">
        <f>IF(AD54="","",INDEX($R$10:$R$34,MATCH(AD54,$B$10:$B$34,0)))</f>
        <v/>
      </c>
      <c r="BE54" s="16">
        <f>IF(AE54="","",INDEX($R$10:$R$34,MATCH(AE54,$B$10:$B$34,0)))</f>
        <v/>
      </c>
      <c r="BF54" s="16">
        <f>IF(AF54="","",INDEX($R$10:$R$34,MATCH(AF54,$B$10:$B$34,0)))</f>
        <v/>
      </c>
      <c r="BG54" s="16">
        <f>IF(AG54="","",INDEX($R$10:$R$34,MATCH(AG54,$B$10:$B$34,0)))</f>
        <v/>
      </c>
      <c r="BH54" s="16">
        <f>IF(AH54="","",INDEX($R$10:$R$34,MATCH(AH54,$B$10:$B$34,0)))</f>
        <v/>
      </c>
      <c r="BI54" s="16">
        <f>IF(AI54="","",INDEX($R$10:$R$34,MATCH(AI54,$B$10:$B$34,0)))</f>
        <v/>
      </c>
      <c r="BJ54" s="16">
        <f>IF(AJ54="","",INDEX($R$10:$R$34,MATCH(AJ54,$B$10:$B$34,0)))</f>
        <v/>
      </c>
      <c r="BK54" s="16">
        <f>IF(AK54="","",INDEX($R$10:$R$34,MATCH(AK54,$B$10:$B$34,0)))</f>
        <v/>
      </c>
      <c r="BL54" s="16">
        <f>IF(AL54="","",INDEX($R$10:$R$34,MATCH(AL54,$B$10:$B$34,0)))</f>
        <v/>
      </c>
      <c r="BM54" s="16">
        <f>IF(AM54="","",INDEX($R$10:$R$34,MATCH(AM54,$B$10:$B$34,0)))</f>
        <v/>
      </c>
      <c r="BN54" s="16">
        <f>IF(AN54="","",INDEX($R$10:$R$34,MATCH(AN54,$B$10:$B$34,0)))</f>
        <v/>
      </c>
      <c r="BO54" s="16">
        <f>IF(AO54="","",INDEX($R$10:$R$34,MATCH(AO54,$B$10:$B$34,0)))</f>
        <v/>
      </c>
      <c r="BP54" s="16">
        <f>IF(AP54="","",INDEX($R$10:$R$34,MATCH(AP54,$B$10:$B$34,0)))</f>
        <v/>
      </c>
      <c r="BQ54" s="16">
        <f>IF(AQ54="","",INDEX($R$10:$R$34,MATCH(AQ54,$B$10:$B$34,0)))</f>
        <v/>
      </c>
      <c r="BR54" s="16">
        <f>IF(AR54="","",INDEX($R$10:$R$34,MATCH(AR54,$B$10:$B$34,0)))</f>
        <v/>
      </c>
      <c r="BS54" s="16">
        <f>IF(AS54="","",INDEX($R$10:$R$34,MATCH(AS54,$B$10:$B$34,0)))</f>
        <v/>
      </c>
      <c r="BT54" s="16">
        <f>IF(AT54="","",INDEX($R$10:$R$34,MATCH(AT54,$B$10:$B$34,0)))</f>
        <v/>
      </c>
      <c r="BU54" s="16">
        <f>IF(AU54="","",INDEX($R$10:$R$34,MATCH(AU54,$B$10:$B$34,0)))</f>
        <v/>
      </c>
      <c r="BV54" s="16">
        <f>IF(AV54="","",INDEX($R$10:$R$34,MATCH(AV54,$B$10:$B$34,0)))</f>
        <v/>
      </c>
      <c r="BW54" s="16">
        <f>IF(AW54="","",INDEX($R$10:$R$34,MATCH(AW54,$B$10:$B$34,0)))</f>
        <v/>
      </c>
      <c r="BX54" s="16">
        <f>IF(AX54="","",INDEX($R$10:$R$34,MATCH(AX54,$B$10:$B$34,0)))</f>
        <v/>
      </c>
      <c r="BY54" s="16">
        <f>IF(AY54="","",INDEX($R$10:$R$34,MATCH(AY54,$B$10:$B$34,0)))</f>
        <v/>
      </c>
      <c r="BZ54" s="16">
        <f>IF(AZ54="","",INDEX($R$10:$R$34,MATCH(AZ54,$B$10:$B$34,0)))</f>
        <v/>
      </c>
      <c r="CA54" s="16">
        <f>IF(BA54="","",INDEX($R$10:$R$34,MATCH(BA54,$B$10:$B$34,0)))</f>
        <v/>
      </c>
      <c r="CB54" s="4" t="n"/>
      <c r="CC54" s="23">
        <f>IF(C19="",NA(),IF(O19=0,NA(),P19))</f>
        <v/>
      </c>
      <c r="CD54" s="24">
        <f>IF(C19="",NA(),IF(O19=0,NA(),IF(T19&lt;=0.01,O19,NA())))</f>
        <v/>
      </c>
      <c r="CE54" s="24">
        <f>IF(C19="",NA(),IF(ISERROR(CD54),NA(),N19-O19))</f>
        <v/>
      </c>
      <c r="CF54" s="24">
        <f>IF(C19="",NA(),IF(ISERROR(CD54),NA(),O19-L19))</f>
        <v/>
      </c>
      <c r="CG54" s="24">
        <f>IF(C19="",NA(),IF(O19=0,NA(),IF(T19&gt;0,O19,NA())))</f>
        <v/>
      </c>
      <c r="CH54" s="24">
        <f>IF(C19="",NA(),IF(ISERROR(CG54),NA(),N19-O19))</f>
        <v/>
      </c>
      <c r="CI54" s="24">
        <f>IF(C19="",NA(),IF(ISERROR(CG54),NA(),O19-L19))</f>
        <v/>
      </c>
      <c r="CJ54" s="23">
        <f>IF(C19="",NA(),IF(O19=0,NA(),T19))</f>
        <v/>
      </c>
      <c r="CK54" s="23">
        <f>IF(C19="",NA(),IF(O19=0,S19/5,NA()))</f>
        <v/>
      </c>
      <c r="CL54" s="23">
        <f>IF(C19="",NA(),IF(O19=0,S19,NA()))</f>
        <v/>
      </c>
      <c r="CM54" s="50">
        <f>OFFSET(CM54,-1,0,1,1)+1</f>
        <v/>
      </c>
    </row>
    <row r="55" ht="20" customFormat="1" customHeight="1" s="3">
      <c r="L55" s="15" t="n"/>
      <c r="V55" s="16">
        <f>IF(F20="",0,INDEX($Q$10:$Q$34,MATCH(F20,$B$10:$B$34,0)))</f>
        <v/>
      </c>
      <c r="W55" s="16">
        <f>IF(G20="",0,INDEX($Q$10:$Q$34,MATCH(G20,$B$10:$B$34,0)))</f>
        <v/>
      </c>
      <c r="X55" s="16">
        <f>IF(H20="",0,INDEX($Q$10:$Q$34,MATCH(H20,$B$10:$B$34,0)))</f>
        <v/>
      </c>
      <c r="Y55" s="16">
        <f>IF(I20="",0,INDEX($Q$10:$Q$34,MATCH(I20,$B$10:$B$34,0)))</f>
        <v/>
      </c>
      <c r="Z55" s="16">
        <f>IF(J20="",0,INDEX($Q$10:$Q$34,MATCH(J20,$B$10:$B$34,0)))</f>
        <v/>
      </c>
      <c r="AA55" s="16">
        <f>IF(K20="",0,INDEX($Q$10:$Q$34,MATCH(K20,$B$10:$B$34,0)))</f>
        <v/>
      </c>
      <c r="AB55" s="4" t="n"/>
      <c r="AC55" s="16">
        <f>IF(ISERROR(MATCH($B20,OFFSET($F$9,COLUMN(AC$44)-COLUMN($AC$44)+1,0,1,COLUMNS($F$9:$K$9)),0)),"",INDEX($B$10:$B$34,COLUMN(AC$44)-COLUMN($AC$44)+1))</f>
        <v/>
      </c>
      <c r="AD55" s="16">
        <f>IF(ISERROR(MATCH($B20,OFFSET($F$9,COLUMN(AD$44)-COLUMN($AC$44)+1,0,1,COLUMNS($F$9:$K$9)),0)),"",INDEX($B$10:$B$34,COLUMN(AD$44)-COLUMN($AC$44)+1))</f>
        <v/>
      </c>
      <c r="AE55" s="16">
        <f>IF(ISERROR(MATCH($B20,OFFSET($F$9,COLUMN(AE$44)-COLUMN($AC$44)+1,0,1,COLUMNS($F$9:$K$9)),0)),"",INDEX($B$10:$B$34,COLUMN(AE$44)-COLUMN($AC$44)+1))</f>
        <v/>
      </c>
      <c r="AF55" s="16">
        <f>IF(ISERROR(MATCH($B20,OFFSET($F$9,COLUMN(AF$44)-COLUMN($AC$44)+1,0,1,COLUMNS($F$9:$K$9)),0)),"",INDEX($B$10:$B$34,COLUMN(AF$44)-COLUMN($AC$44)+1))</f>
        <v/>
      </c>
      <c r="AG55" s="16">
        <f>IF(ISERROR(MATCH($B20,OFFSET($F$9,COLUMN(AG$44)-COLUMN($AC$44)+1,0,1,COLUMNS($F$9:$K$9)),0)),"",INDEX($B$10:$B$34,COLUMN(AG$44)-COLUMN($AC$44)+1))</f>
        <v/>
      </c>
      <c r="AH55" s="16">
        <f>IF(ISERROR(MATCH($B20,OFFSET($F$9,COLUMN(AH$44)-COLUMN($AC$44)+1,0,1,COLUMNS($F$9:$K$9)),0)),"",INDEX($B$10:$B$34,COLUMN(AH$44)-COLUMN($AC$44)+1))</f>
        <v/>
      </c>
      <c r="AI55" s="16">
        <f>IF(ISERROR(MATCH($B20,OFFSET($F$9,COLUMN(AI$44)-COLUMN($AC$44)+1,0,1,COLUMNS($F$9:$K$9)),0)),"",INDEX($B$10:$B$34,COLUMN(AI$44)-COLUMN($AC$44)+1))</f>
        <v/>
      </c>
      <c r="AJ55" s="16">
        <f>IF(ISERROR(MATCH($B20,OFFSET($F$9,COLUMN(AJ$44)-COLUMN($AC$44)+1,0,1,COLUMNS($F$9:$K$9)),0)),"",INDEX($B$10:$B$34,COLUMN(AJ$44)-COLUMN($AC$44)+1))</f>
        <v/>
      </c>
      <c r="AK55" s="16">
        <f>IF(ISERROR(MATCH($B20,OFFSET($F$9,COLUMN(AK$44)-COLUMN($AC$44)+1,0,1,COLUMNS($F$9:$K$9)),0)),"",INDEX($B$10:$B$34,COLUMN(AK$44)-COLUMN($AC$44)+1))</f>
        <v/>
      </c>
      <c r="AL55" s="16">
        <f>IF(ISERROR(MATCH($B20,OFFSET($F$9,COLUMN(AL$44)-COLUMN($AC$44)+1,0,1,COLUMNS($F$9:$K$9)),0)),"",INDEX($B$10:$B$34,COLUMN(AL$44)-COLUMN($AC$44)+1))</f>
        <v/>
      </c>
      <c r="AM55" s="16">
        <f>IF(ISERROR(MATCH($B20,OFFSET($F$9,COLUMN(AM$44)-COLUMN($AC$44)+1,0,1,COLUMNS($F$9:$K$9)),0)),"",INDEX($B$10:$B$34,COLUMN(AM$44)-COLUMN($AC$44)+1))</f>
        <v/>
      </c>
      <c r="AN55" s="16">
        <f>IF(ISERROR(MATCH($B20,OFFSET($F$9,COLUMN(AN$44)-COLUMN($AC$44)+1,0,1,COLUMNS($F$9:$K$9)),0)),"",INDEX($B$10:$B$34,COLUMN(AN$44)-COLUMN($AC$44)+1))</f>
        <v/>
      </c>
      <c r="AO55" s="16">
        <f>IF(ISERROR(MATCH($B20,OFFSET($F$9,COLUMN(AO$44)-COLUMN($AC$44)+1,0,1,COLUMNS($F$9:$K$9)),0)),"",INDEX($B$10:$B$34,COLUMN(AO$44)-COLUMN($AC$44)+1))</f>
        <v/>
      </c>
      <c r="AP55" s="16">
        <f>IF(ISERROR(MATCH($B20,OFFSET($F$9,COLUMN(AP$44)-COLUMN($AC$44)+1,0,1,COLUMNS($F$9:$K$9)),0)),"",INDEX($B$10:$B$34,COLUMN(AP$44)-COLUMN($AC$44)+1))</f>
        <v/>
      </c>
      <c r="AQ55" s="16">
        <f>IF(ISERROR(MATCH($B20,OFFSET($F$9,COLUMN(AQ$44)-COLUMN($AC$44)+1,0,1,COLUMNS($F$9:$K$9)),0)),"",INDEX($B$10:$B$34,COLUMN(AQ$44)-COLUMN($AC$44)+1))</f>
        <v/>
      </c>
      <c r="AR55" s="16">
        <f>IF(ISERROR(MATCH($B20,OFFSET($F$9,COLUMN(AR$44)-COLUMN($AC$44)+1,0,1,COLUMNS($F$9:$K$9)),0)),"",INDEX($B$10:$B$34,COLUMN(AR$44)-COLUMN($AC$44)+1))</f>
        <v/>
      </c>
      <c r="AS55" s="16">
        <f>IF(ISERROR(MATCH($B20,OFFSET($F$9,COLUMN(AS$44)-COLUMN($AC$44)+1,0,1,COLUMNS($F$9:$K$9)),0)),"",INDEX($B$10:$B$34,COLUMN(AS$44)-COLUMN($AC$44)+1))</f>
        <v/>
      </c>
      <c r="AT55" s="16">
        <f>IF(ISERROR(MATCH($B20,OFFSET($F$9,COLUMN(AT$44)-COLUMN($AC$44)+1,0,1,COLUMNS($F$9:$K$9)),0)),"",INDEX($B$10:$B$34,COLUMN(AT$44)-COLUMN($AC$44)+1))</f>
        <v/>
      </c>
      <c r="AU55" s="16">
        <f>IF(ISERROR(MATCH($B20,OFFSET($F$9,COLUMN(AU$44)-COLUMN($AC$44)+1,0,1,COLUMNS($F$9:$K$9)),0)),"",INDEX($B$10:$B$34,COLUMN(AU$44)-COLUMN($AC$44)+1))</f>
        <v/>
      </c>
      <c r="AV55" s="16">
        <f>IF(ISERROR(MATCH($B20,OFFSET($F$9,COLUMN(AV$44)-COLUMN($AC$44)+1,0,1,COLUMNS($F$9:$K$9)),0)),"",INDEX($B$10:$B$34,COLUMN(AV$44)-COLUMN($AC$44)+1))</f>
        <v/>
      </c>
      <c r="AW55" s="16">
        <f>IF(ISERROR(MATCH($B20,OFFSET($F$9,COLUMN(AW$44)-COLUMN($AC$44)+1,0,1,COLUMNS($F$9:$K$9)),0)),"",INDEX($B$10:$B$34,COLUMN(AW$44)-COLUMN($AC$44)+1))</f>
        <v/>
      </c>
      <c r="AX55" s="16">
        <f>IF(ISERROR(MATCH($B20,OFFSET($F$9,COLUMN(AX$44)-COLUMN($AC$44)+1,0,1,COLUMNS($F$9:$K$9)),0)),"",INDEX($B$10:$B$34,COLUMN(AX$44)-COLUMN($AC$44)+1))</f>
        <v/>
      </c>
      <c r="AY55" s="16">
        <f>IF(ISERROR(MATCH($B20,OFFSET($F$9,COLUMN(AY$44)-COLUMN($AC$44)+1,0,1,COLUMNS($F$9:$K$9)),0)),"",INDEX($B$10:$B$34,COLUMN(AY$44)-COLUMN($AC$44)+1))</f>
        <v/>
      </c>
      <c r="AZ55" s="16">
        <f>IF(ISERROR(MATCH($B20,OFFSET($F$9,COLUMN(AZ$44)-COLUMN($AC$44)+1,0,1,COLUMNS($F$9:$K$9)),0)),"",INDEX($B$10:$B$34,COLUMN(AZ$44)-COLUMN($AC$44)+1))</f>
        <v/>
      </c>
      <c r="BA55" s="16">
        <f>IF(ISERROR(MATCH($B20,OFFSET($F$9,COLUMN(BA$44)-COLUMN($AC$44)+1,0,1,COLUMNS($F$9:$K$9)),0)),"",INDEX($B$10:$B$34,COLUMN(BA$44)-COLUMN($AC$44)+1))</f>
        <v/>
      </c>
      <c r="BB55" s="4" t="n"/>
      <c r="BC55" s="16">
        <f>IF(AC55="","",INDEX($R$10:$R$34,MATCH(AC55,$B$10:$B$34,0)))</f>
        <v/>
      </c>
      <c r="BD55" s="16">
        <f>IF(AD55="","",INDEX($R$10:$R$34,MATCH(AD55,$B$10:$B$34,0)))</f>
        <v/>
      </c>
      <c r="BE55" s="16">
        <f>IF(AE55="","",INDEX($R$10:$R$34,MATCH(AE55,$B$10:$B$34,0)))</f>
        <v/>
      </c>
      <c r="BF55" s="16">
        <f>IF(AF55="","",INDEX($R$10:$R$34,MATCH(AF55,$B$10:$B$34,0)))</f>
        <v/>
      </c>
      <c r="BG55" s="16">
        <f>IF(AG55="","",INDEX($R$10:$R$34,MATCH(AG55,$B$10:$B$34,0)))</f>
        <v/>
      </c>
      <c r="BH55" s="16">
        <f>IF(AH55="","",INDEX($R$10:$R$34,MATCH(AH55,$B$10:$B$34,0)))</f>
        <v/>
      </c>
      <c r="BI55" s="16">
        <f>IF(AI55="","",INDEX($R$10:$R$34,MATCH(AI55,$B$10:$B$34,0)))</f>
        <v/>
      </c>
      <c r="BJ55" s="16">
        <f>IF(AJ55="","",INDEX($R$10:$R$34,MATCH(AJ55,$B$10:$B$34,0)))</f>
        <v/>
      </c>
      <c r="BK55" s="16">
        <f>IF(AK55="","",INDEX($R$10:$R$34,MATCH(AK55,$B$10:$B$34,0)))</f>
        <v/>
      </c>
      <c r="BL55" s="16">
        <f>IF(AL55="","",INDEX($R$10:$R$34,MATCH(AL55,$B$10:$B$34,0)))</f>
        <v/>
      </c>
      <c r="BM55" s="16">
        <f>IF(AM55="","",INDEX($R$10:$R$34,MATCH(AM55,$B$10:$B$34,0)))</f>
        <v/>
      </c>
      <c r="BN55" s="16">
        <f>IF(AN55="","",INDEX($R$10:$R$34,MATCH(AN55,$B$10:$B$34,0)))</f>
        <v/>
      </c>
      <c r="BO55" s="16">
        <f>IF(AO55="","",INDEX($R$10:$R$34,MATCH(AO55,$B$10:$B$34,0)))</f>
        <v/>
      </c>
      <c r="BP55" s="16">
        <f>IF(AP55="","",INDEX($R$10:$R$34,MATCH(AP55,$B$10:$B$34,0)))</f>
        <v/>
      </c>
      <c r="BQ55" s="16">
        <f>IF(AQ55="","",INDEX($R$10:$R$34,MATCH(AQ55,$B$10:$B$34,0)))</f>
        <v/>
      </c>
      <c r="BR55" s="16">
        <f>IF(AR55="","",INDEX($R$10:$R$34,MATCH(AR55,$B$10:$B$34,0)))</f>
        <v/>
      </c>
      <c r="BS55" s="16">
        <f>IF(AS55="","",INDEX($R$10:$R$34,MATCH(AS55,$B$10:$B$34,0)))</f>
        <v/>
      </c>
      <c r="BT55" s="16">
        <f>IF(AT55="","",INDEX($R$10:$R$34,MATCH(AT55,$B$10:$B$34,0)))</f>
        <v/>
      </c>
      <c r="BU55" s="16">
        <f>IF(AU55="","",INDEX($R$10:$R$34,MATCH(AU55,$B$10:$B$34,0)))</f>
        <v/>
      </c>
      <c r="BV55" s="16">
        <f>IF(AV55="","",INDEX($R$10:$R$34,MATCH(AV55,$B$10:$B$34,0)))</f>
        <v/>
      </c>
      <c r="BW55" s="16">
        <f>IF(AW55="","",INDEX($R$10:$R$34,MATCH(AW55,$B$10:$B$34,0)))</f>
        <v/>
      </c>
      <c r="BX55" s="16">
        <f>IF(AX55="","",INDEX($R$10:$R$34,MATCH(AX55,$B$10:$B$34,0)))</f>
        <v/>
      </c>
      <c r="BY55" s="16">
        <f>IF(AY55="","",INDEX($R$10:$R$34,MATCH(AY55,$B$10:$B$34,0)))</f>
        <v/>
      </c>
      <c r="BZ55" s="16">
        <f>IF(AZ55="","",INDEX($R$10:$R$34,MATCH(AZ55,$B$10:$B$34,0)))</f>
        <v/>
      </c>
      <c r="CA55" s="16">
        <f>IF(BA55="","",INDEX($R$10:$R$34,MATCH(BA55,$B$10:$B$34,0)))</f>
        <v/>
      </c>
      <c r="CB55" s="4" t="n"/>
      <c r="CC55" s="23">
        <f>IF(C20="",NA(),IF(O20=0,NA(),P20))</f>
        <v/>
      </c>
      <c r="CD55" s="24">
        <f>IF(C20="",NA(),IF(O20=0,NA(),IF(T20&lt;=0.01,O20,NA())))</f>
        <v/>
      </c>
      <c r="CE55" s="24">
        <f>IF(C20="",NA(),IF(ISERROR(CD55),NA(),N20-O20))</f>
        <v/>
      </c>
      <c r="CF55" s="24">
        <f>IF(C20="",NA(),IF(ISERROR(CD55),NA(),O20-L20))</f>
        <v/>
      </c>
      <c r="CG55" s="24">
        <f>IF(C20="",NA(),IF(O20=0,NA(),IF(T20&gt;0,O20,NA())))</f>
        <v/>
      </c>
      <c r="CH55" s="24">
        <f>IF(C20="",NA(),IF(ISERROR(CG55),NA(),N20-O20))</f>
        <v/>
      </c>
      <c r="CI55" s="24">
        <f>IF(C20="",NA(),IF(ISERROR(CG55),NA(),O20-L20))</f>
        <v/>
      </c>
      <c r="CJ55" s="23">
        <f>IF(C20="",NA(),IF(O20=0,NA(),T20))</f>
        <v/>
      </c>
      <c r="CK55" s="23">
        <f>IF(C20="",NA(),IF(O20=0,S20/5,NA()))</f>
        <v/>
      </c>
      <c r="CL55" s="23">
        <f>IF(C20="",NA(),IF(O20=0,S20,NA()))</f>
        <v/>
      </c>
      <c r="CM55" s="50">
        <f>OFFSET(CM55,-1,0,1,1)+1</f>
        <v/>
      </c>
    </row>
    <row r="56" ht="20" customFormat="1" customHeight="1" s="3">
      <c r="L56" s="15" t="n"/>
      <c r="V56" s="16">
        <f>IF(F21="",0,INDEX($Q$10:$Q$34,MATCH(F21,$B$10:$B$34,0)))</f>
        <v/>
      </c>
      <c r="W56" s="16">
        <f>IF(G21="",0,INDEX($Q$10:$Q$34,MATCH(G21,$B$10:$B$34,0)))</f>
        <v/>
      </c>
      <c r="X56" s="16">
        <f>IF(H21="",0,INDEX($Q$10:$Q$34,MATCH(H21,$B$10:$B$34,0)))</f>
        <v/>
      </c>
      <c r="Y56" s="16">
        <f>IF(I21="",0,INDEX($Q$10:$Q$34,MATCH(I21,$B$10:$B$34,0)))</f>
        <v/>
      </c>
      <c r="Z56" s="16">
        <f>IF(J21="",0,INDEX($Q$10:$Q$34,MATCH(J21,$B$10:$B$34,0)))</f>
        <v/>
      </c>
      <c r="AA56" s="16">
        <f>IF(K21="",0,INDEX($Q$10:$Q$34,MATCH(K21,$B$10:$B$34,0)))</f>
        <v/>
      </c>
      <c r="AB56" s="4" t="n"/>
      <c r="AC56" s="16">
        <f>IF(ISERROR(MATCH($B21,OFFSET($F$9,COLUMN(AC$44)-COLUMN($AC$44)+1,0,1,COLUMNS($F$9:$K$9)),0)),"",INDEX($B$10:$B$34,COLUMN(AC$44)-COLUMN($AC$44)+1))</f>
        <v/>
      </c>
      <c r="AD56" s="16">
        <f>IF(ISERROR(MATCH($B21,OFFSET($F$9,COLUMN(AD$44)-COLUMN($AC$44)+1,0,1,COLUMNS($F$9:$K$9)),0)),"",INDEX($B$10:$B$34,COLUMN(AD$44)-COLUMN($AC$44)+1))</f>
        <v/>
      </c>
      <c r="AE56" s="16">
        <f>IF(ISERROR(MATCH($B21,OFFSET($F$9,COLUMN(AE$44)-COLUMN($AC$44)+1,0,1,COLUMNS($F$9:$K$9)),0)),"",INDEX($B$10:$B$34,COLUMN(AE$44)-COLUMN($AC$44)+1))</f>
        <v/>
      </c>
      <c r="AF56" s="16">
        <f>IF(ISERROR(MATCH($B21,OFFSET($F$9,COLUMN(AF$44)-COLUMN($AC$44)+1,0,1,COLUMNS($F$9:$K$9)),0)),"",INDEX($B$10:$B$34,COLUMN(AF$44)-COLUMN($AC$44)+1))</f>
        <v/>
      </c>
      <c r="AG56" s="16">
        <f>IF(ISERROR(MATCH($B21,OFFSET($F$9,COLUMN(AG$44)-COLUMN($AC$44)+1,0,1,COLUMNS($F$9:$K$9)),0)),"",INDEX($B$10:$B$34,COLUMN(AG$44)-COLUMN($AC$44)+1))</f>
        <v/>
      </c>
      <c r="AH56" s="16">
        <f>IF(ISERROR(MATCH($B21,OFFSET($F$9,COLUMN(AH$44)-COLUMN($AC$44)+1,0,1,COLUMNS($F$9:$K$9)),0)),"",INDEX($B$10:$B$34,COLUMN(AH$44)-COLUMN($AC$44)+1))</f>
        <v/>
      </c>
      <c r="AI56" s="16">
        <f>IF(ISERROR(MATCH($B21,OFFSET($F$9,COLUMN(AI$44)-COLUMN($AC$44)+1,0,1,COLUMNS($F$9:$K$9)),0)),"",INDEX($B$10:$B$34,COLUMN(AI$44)-COLUMN($AC$44)+1))</f>
        <v/>
      </c>
      <c r="AJ56" s="16">
        <f>IF(ISERROR(MATCH($B21,OFFSET($F$9,COLUMN(AJ$44)-COLUMN($AC$44)+1,0,1,COLUMNS($F$9:$K$9)),0)),"",INDEX($B$10:$B$34,COLUMN(AJ$44)-COLUMN($AC$44)+1))</f>
        <v/>
      </c>
      <c r="AK56" s="16">
        <f>IF(ISERROR(MATCH($B21,OFFSET($F$9,COLUMN(AK$44)-COLUMN($AC$44)+1,0,1,COLUMNS($F$9:$K$9)),0)),"",INDEX($B$10:$B$34,COLUMN(AK$44)-COLUMN($AC$44)+1))</f>
        <v/>
      </c>
      <c r="AL56" s="16">
        <f>IF(ISERROR(MATCH($B21,OFFSET($F$9,COLUMN(AL$44)-COLUMN($AC$44)+1,0,1,COLUMNS($F$9:$K$9)),0)),"",INDEX($B$10:$B$34,COLUMN(AL$44)-COLUMN($AC$44)+1))</f>
        <v/>
      </c>
      <c r="AM56" s="16">
        <f>IF(ISERROR(MATCH($B21,OFFSET($F$9,COLUMN(AM$44)-COLUMN($AC$44)+1,0,1,COLUMNS($F$9:$K$9)),0)),"",INDEX($B$10:$B$34,COLUMN(AM$44)-COLUMN($AC$44)+1))</f>
        <v/>
      </c>
      <c r="AN56" s="16">
        <f>IF(ISERROR(MATCH($B21,OFFSET($F$9,COLUMN(AN$44)-COLUMN($AC$44)+1,0,1,COLUMNS($F$9:$K$9)),0)),"",INDEX($B$10:$B$34,COLUMN(AN$44)-COLUMN($AC$44)+1))</f>
        <v/>
      </c>
      <c r="AO56" s="16">
        <f>IF(ISERROR(MATCH($B21,OFFSET($F$9,COLUMN(AO$44)-COLUMN($AC$44)+1,0,1,COLUMNS($F$9:$K$9)),0)),"",INDEX($B$10:$B$34,COLUMN(AO$44)-COLUMN($AC$44)+1))</f>
        <v/>
      </c>
      <c r="AP56" s="16">
        <f>IF(ISERROR(MATCH($B21,OFFSET($F$9,COLUMN(AP$44)-COLUMN($AC$44)+1,0,1,COLUMNS($F$9:$K$9)),0)),"",INDEX($B$10:$B$34,COLUMN(AP$44)-COLUMN($AC$44)+1))</f>
        <v/>
      </c>
      <c r="AQ56" s="16">
        <f>IF(ISERROR(MATCH($B21,OFFSET($F$9,COLUMN(AQ$44)-COLUMN($AC$44)+1,0,1,COLUMNS($F$9:$K$9)),0)),"",INDEX($B$10:$B$34,COLUMN(AQ$44)-COLUMN($AC$44)+1))</f>
        <v/>
      </c>
      <c r="AR56" s="16">
        <f>IF(ISERROR(MATCH($B21,OFFSET($F$9,COLUMN(AR$44)-COLUMN($AC$44)+1,0,1,COLUMNS($F$9:$K$9)),0)),"",INDEX($B$10:$B$34,COLUMN(AR$44)-COLUMN($AC$44)+1))</f>
        <v/>
      </c>
      <c r="AS56" s="16">
        <f>IF(ISERROR(MATCH($B21,OFFSET($F$9,COLUMN(AS$44)-COLUMN($AC$44)+1,0,1,COLUMNS($F$9:$K$9)),0)),"",INDEX($B$10:$B$34,COLUMN(AS$44)-COLUMN($AC$44)+1))</f>
        <v/>
      </c>
      <c r="AT56" s="16">
        <f>IF(ISERROR(MATCH($B21,OFFSET($F$9,COLUMN(AT$44)-COLUMN($AC$44)+1,0,1,COLUMNS($F$9:$K$9)),0)),"",INDEX($B$10:$B$34,COLUMN(AT$44)-COLUMN($AC$44)+1))</f>
        <v/>
      </c>
      <c r="AU56" s="16">
        <f>IF(ISERROR(MATCH($B21,OFFSET($F$9,COLUMN(AU$44)-COLUMN($AC$44)+1,0,1,COLUMNS($F$9:$K$9)),0)),"",INDEX($B$10:$B$34,COLUMN(AU$44)-COLUMN($AC$44)+1))</f>
        <v/>
      </c>
      <c r="AV56" s="16">
        <f>IF(ISERROR(MATCH($B21,OFFSET($F$9,COLUMN(AV$44)-COLUMN($AC$44)+1,0,1,COLUMNS($F$9:$K$9)),0)),"",INDEX($B$10:$B$34,COLUMN(AV$44)-COLUMN($AC$44)+1))</f>
        <v/>
      </c>
      <c r="AW56" s="16">
        <f>IF(ISERROR(MATCH($B21,OFFSET($F$9,COLUMN(AW$44)-COLUMN($AC$44)+1,0,1,COLUMNS($F$9:$K$9)),0)),"",INDEX($B$10:$B$34,COLUMN(AW$44)-COLUMN($AC$44)+1))</f>
        <v/>
      </c>
      <c r="AX56" s="16">
        <f>IF(ISERROR(MATCH($B21,OFFSET($F$9,COLUMN(AX$44)-COLUMN($AC$44)+1,0,1,COLUMNS($F$9:$K$9)),0)),"",INDEX($B$10:$B$34,COLUMN(AX$44)-COLUMN($AC$44)+1))</f>
        <v/>
      </c>
      <c r="AY56" s="16">
        <f>IF(ISERROR(MATCH($B21,OFFSET($F$9,COLUMN(AY$44)-COLUMN($AC$44)+1,0,1,COLUMNS($F$9:$K$9)),0)),"",INDEX($B$10:$B$34,COLUMN(AY$44)-COLUMN($AC$44)+1))</f>
        <v/>
      </c>
      <c r="AZ56" s="16">
        <f>IF(ISERROR(MATCH($B21,OFFSET($F$9,COLUMN(AZ$44)-COLUMN($AC$44)+1,0,1,COLUMNS($F$9:$K$9)),0)),"",INDEX($B$10:$B$34,COLUMN(AZ$44)-COLUMN($AC$44)+1))</f>
        <v/>
      </c>
      <c r="BA56" s="16">
        <f>IF(ISERROR(MATCH($B21,OFFSET($F$9,COLUMN(BA$44)-COLUMN($AC$44)+1,0,1,COLUMNS($F$9:$K$9)),0)),"",INDEX($B$10:$B$34,COLUMN(BA$44)-COLUMN($AC$44)+1))</f>
        <v/>
      </c>
      <c r="BB56" s="4" t="n"/>
      <c r="BC56" s="16">
        <f>IF(AC56="","",INDEX($R$10:$R$34,MATCH(AC56,$B$10:$B$34,0)))</f>
        <v/>
      </c>
      <c r="BD56" s="16">
        <f>IF(AD56="","",INDEX($R$10:$R$34,MATCH(AD56,$B$10:$B$34,0)))</f>
        <v/>
      </c>
      <c r="BE56" s="16">
        <f>IF(AE56="","",INDEX($R$10:$R$34,MATCH(AE56,$B$10:$B$34,0)))</f>
        <v/>
      </c>
      <c r="BF56" s="16">
        <f>IF(AF56="","",INDEX($R$10:$R$34,MATCH(AF56,$B$10:$B$34,0)))</f>
        <v/>
      </c>
      <c r="BG56" s="16">
        <f>IF(AG56="","",INDEX($R$10:$R$34,MATCH(AG56,$B$10:$B$34,0)))</f>
        <v/>
      </c>
      <c r="BH56" s="16">
        <f>IF(AH56="","",INDEX($R$10:$R$34,MATCH(AH56,$B$10:$B$34,0)))</f>
        <v/>
      </c>
      <c r="BI56" s="16">
        <f>IF(AI56="","",INDEX($R$10:$R$34,MATCH(AI56,$B$10:$B$34,0)))</f>
        <v/>
      </c>
      <c r="BJ56" s="16">
        <f>IF(AJ56="","",INDEX($R$10:$R$34,MATCH(AJ56,$B$10:$B$34,0)))</f>
        <v/>
      </c>
      <c r="BK56" s="16">
        <f>IF(AK56="","",INDEX($R$10:$R$34,MATCH(AK56,$B$10:$B$34,0)))</f>
        <v/>
      </c>
      <c r="BL56" s="16">
        <f>IF(AL56="","",INDEX($R$10:$R$34,MATCH(AL56,$B$10:$B$34,0)))</f>
        <v/>
      </c>
      <c r="BM56" s="16">
        <f>IF(AM56="","",INDEX($R$10:$R$34,MATCH(AM56,$B$10:$B$34,0)))</f>
        <v/>
      </c>
      <c r="BN56" s="16">
        <f>IF(AN56="","",INDEX($R$10:$R$34,MATCH(AN56,$B$10:$B$34,0)))</f>
        <v/>
      </c>
      <c r="BO56" s="16">
        <f>IF(AO56="","",INDEX($R$10:$R$34,MATCH(AO56,$B$10:$B$34,0)))</f>
        <v/>
      </c>
      <c r="BP56" s="16">
        <f>IF(AP56="","",INDEX($R$10:$R$34,MATCH(AP56,$B$10:$B$34,0)))</f>
        <v/>
      </c>
      <c r="BQ56" s="16">
        <f>IF(AQ56="","",INDEX($R$10:$R$34,MATCH(AQ56,$B$10:$B$34,0)))</f>
        <v/>
      </c>
      <c r="BR56" s="16">
        <f>IF(AR56="","",INDEX($R$10:$R$34,MATCH(AR56,$B$10:$B$34,0)))</f>
        <v/>
      </c>
      <c r="BS56" s="16">
        <f>IF(AS56="","",INDEX($R$10:$R$34,MATCH(AS56,$B$10:$B$34,0)))</f>
        <v/>
      </c>
      <c r="BT56" s="16">
        <f>IF(AT56="","",INDEX($R$10:$R$34,MATCH(AT56,$B$10:$B$34,0)))</f>
        <v/>
      </c>
      <c r="BU56" s="16">
        <f>IF(AU56="","",INDEX($R$10:$R$34,MATCH(AU56,$B$10:$B$34,0)))</f>
        <v/>
      </c>
      <c r="BV56" s="16">
        <f>IF(AV56="","",INDEX($R$10:$R$34,MATCH(AV56,$B$10:$B$34,0)))</f>
        <v/>
      </c>
      <c r="BW56" s="16">
        <f>IF(AW56="","",INDEX($R$10:$R$34,MATCH(AW56,$B$10:$B$34,0)))</f>
        <v/>
      </c>
      <c r="BX56" s="16">
        <f>IF(AX56="","",INDEX($R$10:$R$34,MATCH(AX56,$B$10:$B$34,0)))</f>
        <v/>
      </c>
      <c r="BY56" s="16">
        <f>IF(AY56="","",INDEX($R$10:$R$34,MATCH(AY56,$B$10:$B$34,0)))</f>
        <v/>
      </c>
      <c r="BZ56" s="16">
        <f>IF(AZ56="","",INDEX($R$10:$R$34,MATCH(AZ56,$B$10:$B$34,0)))</f>
        <v/>
      </c>
      <c r="CA56" s="16">
        <f>IF(BA56="","",INDEX($R$10:$R$34,MATCH(BA56,$B$10:$B$34,0)))</f>
        <v/>
      </c>
      <c r="CB56" s="4" t="n"/>
      <c r="CC56" s="23">
        <f>IF(C21="",NA(),IF(O21=0,NA(),P21))</f>
        <v/>
      </c>
      <c r="CD56" s="24">
        <f>IF(C21="",NA(),IF(O21=0,NA(),IF(T21&lt;=0.01,O21,NA())))</f>
        <v/>
      </c>
      <c r="CE56" s="24">
        <f>IF(C21="",NA(),IF(ISERROR(CD56),NA(),N21-O21))</f>
        <v/>
      </c>
      <c r="CF56" s="24">
        <f>IF(C21="",NA(),IF(ISERROR(CD56),NA(),O21-L21))</f>
        <v/>
      </c>
      <c r="CG56" s="24">
        <f>IF(C21="",NA(),IF(O21=0,NA(),IF(T21&gt;0,O21,NA())))</f>
        <v/>
      </c>
      <c r="CH56" s="24">
        <f>IF(C21="",NA(),IF(ISERROR(CG56),NA(),N21-O21))</f>
        <v/>
      </c>
      <c r="CI56" s="24">
        <f>IF(C21="",NA(),IF(ISERROR(CG56),NA(),O21-L21))</f>
        <v/>
      </c>
      <c r="CJ56" s="23">
        <f>IF(C21="",NA(),IF(O21=0,NA(),T21))</f>
        <v/>
      </c>
      <c r="CK56" s="23">
        <f>IF(C21="",NA(),IF(O21=0,S21/5,NA()))</f>
        <v/>
      </c>
      <c r="CL56" s="23">
        <f>IF(C21="",NA(),IF(O21=0,S21,NA()))</f>
        <v/>
      </c>
      <c r="CM56" s="50">
        <f>OFFSET(CM56,-1,0,1,1)+1</f>
        <v/>
      </c>
    </row>
    <row r="57" ht="20" customFormat="1" customHeight="1" s="3">
      <c r="L57" s="15" t="n"/>
      <c r="V57" s="16">
        <f>IF(F22="",0,INDEX($Q$10:$Q$34,MATCH(F22,$B$10:$B$34,0)))</f>
        <v/>
      </c>
      <c r="W57" s="16">
        <f>IF(G22="",0,INDEX($Q$10:$Q$34,MATCH(G22,$B$10:$B$34,0)))</f>
        <v/>
      </c>
      <c r="X57" s="16">
        <f>IF(H22="",0,INDEX($Q$10:$Q$34,MATCH(H22,$B$10:$B$34,0)))</f>
        <v/>
      </c>
      <c r="Y57" s="16">
        <f>IF(I22="",0,INDEX($Q$10:$Q$34,MATCH(I22,$B$10:$B$34,0)))</f>
        <v/>
      </c>
      <c r="Z57" s="16">
        <f>IF(J22="",0,INDEX($Q$10:$Q$34,MATCH(J22,$B$10:$B$34,0)))</f>
        <v/>
      </c>
      <c r="AA57" s="16">
        <f>IF(K22="",0,INDEX($Q$10:$Q$34,MATCH(K22,$B$10:$B$34,0)))</f>
        <v/>
      </c>
      <c r="AB57" s="4" t="n"/>
      <c r="AC57" s="16">
        <f>IF(ISERROR(MATCH($B22,OFFSET($F$9,COLUMN(AC$44)-COLUMN($AC$44)+1,0,1,COLUMNS($F$9:$K$9)),0)),"",INDEX($B$10:$B$34,COLUMN(AC$44)-COLUMN($AC$44)+1))</f>
        <v/>
      </c>
      <c r="AD57" s="16">
        <f>IF(ISERROR(MATCH($B22,OFFSET($F$9,COLUMN(AD$44)-COLUMN($AC$44)+1,0,1,COLUMNS($F$9:$K$9)),0)),"",INDEX($B$10:$B$34,COLUMN(AD$44)-COLUMN($AC$44)+1))</f>
        <v/>
      </c>
      <c r="AE57" s="16">
        <f>IF(ISERROR(MATCH($B22,OFFSET($F$9,COLUMN(AE$44)-COLUMN($AC$44)+1,0,1,COLUMNS($F$9:$K$9)),0)),"",INDEX($B$10:$B$34,COLUMN(AE$44)-COLUMN($AC$44)+1))</f>
        <v/>
      </c>
      <c r="AF57" s="16">
        <f>IF(ISERROR(MATCH($B22,OFFSET($F$9,COLUMN(AF$44)-COLUMN($AC$44)+1,0,1,COLUMNS($F$9:$K$9)),0)),"",INDEX($B$10:$B$34,COLUMN(AF$44)-COLUMN($AC$44)+1))</f>
        <v/>
      </c>
      <c r="AG57" s="16">
        <f>IF(ISERROR(MATCH($B22,OFFSET($F$9,COLUMN(AG$44)-COLUMN($AC$44)+1,0,1,COLUMNS($F$9:$K$9)),0)),"",INDEX($B$10:$B$34,COLUMN(AG$44)-COLUMN($AC$44)+1))</f>
        <v/>
      </c>
      <c r="AH57" s="16">
        <f>IF(ISERROR(MATCH($B22,OFFSET($F$9,COLUMN(AH$44)-COLUMN($AC$44)+1,0,1,COLUMNS($F$9:$K$9)),0)),"",INDEX($B$10:$B$34,COLUMN(AH$44)-COLUMN($AC$44)+1))</f>
        <v/>
      </c>
      <c r="AI57" s="16">
        <f>IF(ISERROR(MATCH($B22,OFFSET($F$9,COLUMN(AI$44)-COLUMN($AC$44)+1,0,1,COLUMNS($F$9:$K$9)),0)),"",INDEX($B$10:$B$34,COLUMN(AI$44)-COLUMN($AC$44)+1))</f>
        <v/>
      </c>
      <c r="AJ57" s="16">
        <f>IF(ISERROR(MATCH($B22,OFFSET($F$9,COLUMN(AJ$44)-COLUMN($AC$44)+1,0,1,COLUMNS($F$9:$K$9)),0)),"",INDEX($B$10:$B$34,COLUMN(AJ$44)-COLUMN($AC$44)+1))</f>
        <v/>
      </c>
      <c r="AK57" s="16">
        <f>IF(ISERROR(MATCH($B22,OFFSET($F$9,COLUMN(AK$44)-COLUMN($AC$44)+1,0,1,COLUMNS($F$9:$K$9)),0)),"",INDEX($B$10:$B$34,COLUMN(AK$44)-COLUMN($AC$44)+1))</f>
        <v/>
      </c>
      <c r="AL57" s="16">
        <f>IF(ISERROR(MATCH($B22,OFFSET($F$9,COLUMN(AL$44)-COLUMN($AC$44)+1,0,1,COLUMNS($F$9:$K$9)),0)),"",INDEX($B$10:$B$34,COLUMN(AL$44)-COLUMN($AC$44)+1))</f>
        <v/>
      </c>
      <c r="AM57" s="16">
        <f>IF(ISERROR(MATCH($B22,OFFSET($F$9,COLUMN(AM$44)-COLUMN($AC$44)+1,0,1,COLUMNS($F$9:$K$9)),0)),"",INDEX($B$10:$B$34,COLUMN(AM$44)-COLUMN($AC$44)+1))</f>
        <v/>
      </c>
      <c r="AN57" s="16">
        <f>IF(ISERROR(MATCH($B22,OFFSET($F$9,COLUMN(AN$44)-COLUMN($AC$44)+1,0,1,COLUMNS($F$9:$K$9)),0)),"",INDEX($B$10:$B$34,COLUMN(AN$44)-COLUMN($AC$44)+1))</f>
        <v/>
      </c>
      <c r="AO57" s="16">
        <f>IF(ISERROR(MATCH($B22,OFFSET($F$9,COLUMN(AO$44)-COLUMN($AC$44)+1,0,1,COLUMNS($F$9:$K$9)),0)),"",INDEX($B$10:$B$34,COLUMN(AO$44)-COLUMN($AC$44)+1))</f>
        <v/>
      </c>
      <c r="AP57" s="16">
        <f>IF(ISERROR(MATCH($B22,OFFSET($F$9,COLUMN(AP$44)-COLUMN($AC$44)+1,0,1,COLUMNS($F$9:$K$9)),0)),"",INDEX($B$10:$B$34,COLUMN(AP$44)-COLUMN($AC$44)+1))</f>
        <v/>
      </c>
      <c r="AQ57" s="16">
        <f>IF(ISERROR(MATCH($B22,OFFSET($F$9,COLUMN(AQ$44)-COLUMN($AC$44)+1,0,1,COLUMNS($F$9:$K$9)),0)),"",INDEX($B$10:$B$34,COLUMN(AQ$44)-COLUMN($AC$44)+1))</f>
        <v/>
      </c>
      <c r="AR57" s="16">
        <f>IF(ISERROR(MATCH($B22,OFFSET($F$9,COLUMN(AR$44)-COLUMN($AC$44)+1,0,1,COLUMNS($F$9:$K$9)),0)),"",INDEX($B$10:$B$34,COLUMN(AR$44)-COLUMN($AC$44)+1))</f>
        <v/>
      </c>
      <c r="AS57" s="16">
        <f>IF(ISERROR(MATCH($B22,OFFSET($F$9,COLUMN(AS$44)-COLUMN($AC$44)+1,0,1,COLUMNS($F$9:$K$9)),0)),"",INDEX($B$10:$B$34,COLUMN(AS$44)-COLUMN($AC$44)+1))</f>
        <v/>
      </c>
      <c r="AT57" s="16">
        <f>IF(ISERROR(MATCH($B22,OFFSET($F$9,COLUMN(AT$44)-COLUMN($AC$44)+1,0,1,COLUMNS($F$9:$K$9)),0)),"",INDEX($B$10:$B$34,COLUMN(AT$44)-COLUMN($AC$44)+1))</f>
        <v/>
      </c>
      <c r="AU57" s="16">
        <f>IF(ISERROR(MATCH($B22,OFFSET($F$9,COLUMN(AU$44)-COLUMN($AC$44)+1,0,1,COLUMNS($F$9:$K$9)),0)),"",INDEX($B$10:$B$34,COLUMN(AU$44)-COLUMN($AC$44)+1))</f>
        <v/>
      </c>
      <c r="AV57" s="16">
        <f>IF(ISERROR(MATCH($B22,OFFSET($F$9,COLUMN(AV$44)-COLUMN($AC$44)+1,0,1,COLUMNS($F$9:$K$9)),0)),"",INDEX($B$10:$B$34,COLUMN(AV$44)-COLUMN($AC$44)+1))</f>
        <v/>
      </c>
      <c r="AW57" s="16">
        <f>IF(ISERROR(MATCH($B22,OFFSET($F$9,COLUMN(AW$44)-COLUMN($AC$44)+1,0,1,COLUMNS($F$9:$K$9)),0)),"",INDEX($B$10:$B$34,COLUMN(AW$44)-COLUMN($AC$44)+1))</f>
        <v/>
      </c>
      <c r="AX57" s="16">
        <f>IF(ISERROR(MATCH($B22,OFFSET($F$9,COLUMN(AX$44)-COLUMN($AC$44)+1,0,1,COLUMNS($F$9:$K$9)),0)),"",INDEX($B$10:$B$34,COLUMN(AX$44)-COLUMN($AC$44)+1))</f>
        <v/>
      </c>
      <c r="AY57" s="16">
        <f>IF(ISERROR(MATCH($B22,OFFSET($F$9,COLUMN(AY$44)-COLUMN($AC$44)+1,0,1,COLUMNS($F$9:$K$9)),0)),"",INDEX($B$10:$B$34,COLUMN(AY$44)-COLUMN($AC$44)+1))</f>
        <v/>
      </c>
      <c r="AZ57" s="16">
        <f>IF(ISERROR(MATCH($B22,OFFSET($F$9,COLUMN(AZ$44)-COLUMN($AC$44)+1,0,1,COLUMNS($F$9:$K$9)),0)),"",INDEX($B$10:$B$34,COLUMN(AZ$44)-COLUMN($AC$44)+1))</f>
        <v/>
      </c>
      <c r="BA57" s="16">
        <f>IF(ISERROR(MATCH($B22,OFFSET($F$9,COLUMN(BA$44)-COLUMN($AC$44)+1,0,1,COLUMNS($F$9:$K$9)),0)),"",INDEX($B$10:$B$34,COLUMN(BA$44)-COLUMN($AC$44)+1))</f>
        <v/>
      </c>
      <c r="BB57" s="4" t="n"/>
      <c r="BC57" s="16">
        <f>IF(AC57="","",INDEX($R$10:$R$34,MATCH(AC57,$B$10:$B$34,0)))</f>
        <v/>
      </c>
      <c r="BD57" s="16">
        <f>IF(AD57="","",INDEX($R$10:$R$34,MATCH(AD57,$B$10:$B$34,0)))</f>
        <v/>
      </c>
      <c r="BE57" s="16">
        <f>IF(AE57="","",INDEX($R$10:$R$34,MATCH(AE57,$B$10:$B$34,0)))</f>
        <v/>
      </c>
      <c r="BF57" s="16">
        <f>IF(AF57="","",INDEX($R$10:$R$34,MATCH(AF57,$B$10:$B$34,0)))</f>
        <v/>
      </c>
      <c r="BG57" s="16">
        <f>IF(AG57="","",INDEX($R$10:$R$34,MATCH(AG57,$B$10:$B$34,0)))</f>
        <v/>
      </c>
      <c r="BH57" s="16">
        <f>IF(AH57="","",INDEX($R$10:$R$34,MATCH(AH57,$B$10:$B$34,0)))</f>
        <v/>
      </c>
      <c r="BI57" s="16">
        <f>IF(AI57="","",INDEX($R$10:$R$34,MATCH(AI57,$B$10:$B$34,0)))</f>
        <v/>
      </c>
      <c r="BJ57" s="16">
        <f>IF(AJ57="","",INDEX($R$10:$R$34,MATCH(AJ57,$B$10:$B$34,0)))</f>
        <v/>
      </c>
      <c r="BK57" s="16">
        <f>IF(AK57="","",INDEX($R$10:$R$34,MATCH(AK57,$B$10:$B$34,0)))</f>
        <v/>
      </c>
      <c r="BL57" s="16">
        <f>IF(AL57="","",INDEX($R$10:$R$34,MATCH(AL57,$B$10:$B$34,0)))</f>
        <v/>
      </c>
      <c r="BM57" s="16">
        <f>IF(AM57="","",INDEX($R$10:$R$34,MATCH(AM57,$B$10:$B$34,0)))</f>
        <v/>
      </c>
      <c r="BN57" s="16">
        <f>IF(AN57="","",INDEX($R$10:$R$34,MATCH(AN57,$B$10:$B$34,0)))</f>
        <v/>
      </c>
      <c r="BO57" s="16">
        <f>IF(AO57="","",INDEX($R$10:$R$34,MATCH(AO57,$B$10:$B$34,0)))</f>
        <v/>
      </c>
      <c r="BP57" s="16">
        <f>IF(AP57="","",INDEX($R$10:$R$34,MATCH(AP57,$B$10:$B$34,0)))</f>
        <v/>
      </c>
      <c r="BQ57" s="16">
        <f>IF(AQ57="","",INDEX($R$10:$R$34,MATCH(AQ57,$B$10:$B$34,0)))</f>
        <v/>
      </c>
      <c r="BR57" s="16">
        <f>IF(AR57="","",INDEX($R$10:$R$34,MATCH(AR57,$B$10:$B$34,0)))</f>
        <v/>
      </c>
      <c r="BS57" s="16">
        <f>IF(AS57="","",INDEX($R$10:$R$34,MATCH(AS57,$B$10:$B$34,0)))</f>
        <v/>
      </c>
      <c r="BT57" s="16">
        <f>IF(AT57="","",INDEX($R$10:$R$34,MATCH(AT57,$B$10:$B$34,0)))</f>
        <v/>
      </c>
      <c r="BU57" s="16">
        <f>IF(AU57="","",INDEX($R$10:$R$34,MATCH(AU57,$B$10:$B$34,0)))</f>
        <v/>
      </c>
      <c r="BV57" s="16">
        <f>IF(AV57="","",INDEX($R$10:$R$34,MATCH(AV57,$B$10:$B$34,0)))</f>
        <v/>
      </c>
      <c r="BW57" s="16">
        <f>IF(AW57="","",INDEX($R$10:$R$34,MATCH(AW57,$B$10:$B$34,0)))</f>
        <v/>
      </c>
      <c r="BX57" s="16">
        <f>IF(AX57="","",INDEX($R$10:$R$34,MATCH(AX57,$B$10:$B$34,0)))</f>
        <v/>
      </c>
      <c r="BY57" s="16">
        <f>IF(AY57="","",INDEX($R$10:$R$34,MATCH(AY57,$B$10:$B$34,0)))</f>
        <v/>
      </c>
      <c r="BZ57" s="16">
        <f>IF(AZ57="","",INDEX($R$10:$R$34,MATCH(AZ57,$B$10:$B$34,0)))</f>
        <v/>
      </c>
      <c r="CA57" s="16">
        <f>IF(BA57="","",INDEX($R$10:$R$34,MATCH(BA57,$B$10:$B$34,0)))</f>
        <v/>
      </c>
      <c r="CB57" s="4" t="n"/>
      <c r="CC57" s="23">
        <f>IF(C22="",NA(),IF(O22=0,NA(),P22))</f>
        <v/>
      </c>
      <c r="CD57" s="24">
        <f>IF(C22="",NA(),IF(O22=0,NA(),IF(T22&lt;=0.01,O22,NA())))</f>
        <v/>
      </c>
      <c r="CE57" s="24">
        <f>IF(C22="",NA(),IF(ISERROR(CD57),NA(),N22-O22))</f>
        <v/>
      </c>
      <c r="CF57" s="24">
        <f>IF(C22="",NA(),IF(ISERROR(CD57),NA(),O22-L22))</f>
        <v/>
      </c>
      <c r="CG57" s="24">
        <f>IF(C22="",NA(),IF(O22=0,NA(),IF(T22&gt;0,O22,NA())))</f>
        <v/>
      </c>
      <c r="CH57" s="24">
        <f>IF(C22="",NA(),IF(ISERROR(CG57),NA(),N22-O22))</f>
        <v/>
      </c>
      <c r="CI57" s="24">
        <f>IF(C22="",NA(),IF(ISERROR(CG57),NA(),O22-L22))</f>
        <v/>
      </c>
      <c r="CJ57" s="23">
        <f>IF(C22="",NA(),IF(O22=0,NA(),T22))</f>
        <v/>
      </c>
      <c r="CK57" s="23">
        <f>IF(C22="",NA(),IF(O22=0,S22/5,NA()))</f>
        <v/>
      </c>
      <c r="CL57" s="23">
        <f>IF(C22="",NA(),IF(O22=0,S22,NA()))</f>
        <v/>
      </c>
      <c r="CM57" s="50">
        <f>OFFSET(CM57,-1,0,1,1)+1</f>
        <v/>
      </c>
    </row>
    <row r="58" ht="20" customFormat="1" customHeight="1" s="3">
      <c r="L58" s="15" t="n"/>
      <c r="V58" s="16">
        <f>IF(F23="",0,INDEX($Q$10:$Q$34,MATCH(F23,$B$10:$B$34,0)))</f>
        <v/>
      </c>
      <c r="W58" s="16">
        <f>IF(G23="",0,INDEX($Q$10:$Q$34,MATCH(G23,$B$10:$B$34,0)))</f>
        <v/>
      </c>
      <c r="X58" s="16">
        <f>IF(H23="",0,INDEX($Q$10:$Q$34,MATCH(H23,$B$10:$B$34,0)))</f>
        <v/>
      </c>
      <c r="Y58" s="16">
        <f>IF(I23="",0,INDEX($Q$10:$Q$34,MATCH(I23,$B$10:$B$34,0)))</f>
        <v/>
      </c>
      <c r="Z58" s="16">
        <f>IF(J23="",0,INDEX($Q$10:$Q$34,MATCH(J23,$B$10:$B$34,0)))</f>
        <v/>
      </c>
      <c r="AA58" s="16">
        <f>IF(K23="",0,INDEX($Q$10:$Q$34,MATCH(K23,$B$10:$B$34,0)))</f>
        <v/>
      </c>
      <c r="AB58" s="4" t="n"/>
      <c r="AC58" s="16">
        <f>IF(ISERROR(MATCH($B23,OFFSET($F$9,COLUMN(AC$44)-COLUMN($AC$44)+1,0,1,COLUMNS($F$9:$K$9)),0)),"",INDEX($B$10:$B$34,COLUMN(AC$44)-COLUMN($AC$44)+1))</f>
        <v/>
      </c>
      <c r="AD58" s="16">
        <f>IF(ISERROR(MATCH($B23,OFFSET($F$9,COLUMN(AD$44)-COLUMN($AC$44)+1,0,1,COLUMNS($F$9:$K$9)),0)),"",INDEX($B$10:$B$34,COLUMN(AD$44)-COLUMN($AC$44)+1))</f>
        <v/>
      </c>
      <c r="AE58" s="16">
        <f>IF(ISERROR(MATCH($B23,OFFSET($F$9,COLUMN(AE$44)-COLUMN($AC$44)+1,0,1,COLUMNS($F$9:$K$9)),0)),"",INDEX($B$10:$B$34,COLUMN(AE$44)-COLUMN($AC$44)+1))</f>
        <v/>
      </c>
      <c r="AF58" s="16">
        <f>IF(ISERROR(MATCH($B23,OFFSET($F$9,COLUMN(AF$44)-COLUMN($AC$44)+1,0,1,COLUMNS($F$9:$K$9)),0)),"",INDEX($B$10:$B$34,COLUMN(AF$44)-COLUMN($AC$44)+1))</f>
        <v/>
      </c>
      <c r="AG58" s="16">
        <f>IF(ISERROR(MATCH($B23,OFFSET($F$9,COLUMN(AG$44)-COLUMN($AC$44)+1,0,1,COLUMNS($F$9:$K$9)),0)),"",INDEX($B$10:$B$34,COLUMN(AG$44)-COLUMN($AC$44)+1))</f>
        <v/>
      </c>
      <c r="AH58" s="16">
        <f>IF(ISERROR(MATCH($B23,OFFSET($F$9,COLUMN(AH$44)-COLUMN($AC$44)+1,0,1,COLUMNS($F$9:$K$9)),0)),"",INDEX($B$10:$B$34,COLUMN(AH$44)-COLUMN($AC$44)+1))</f>
        <v/>
      </c>
      <c r="AI58" s="16">
        <f>IF(ISERROR(MATCH($B23,OFFSET($F$9,COLUMN(AI$44)-COLUMN($AC$44)+1,0,1,COLUMNS($F$9:$K$9)),0)),"",INDEX($B$10:$B$34,COLUMN(AI$44)-COLUMN($AC$44)+1))</f>
        <v/>
      </c>
      <c r="AJ58" s="16">
        <f>IF(ISERROR(MATCH($B23,OFFSET($F$9,COLUMN(AJ$44)-COLUMN($AC$44)+1,0,1,COLUMNS($F$9:$K$9)),0)),"",INDEX($B$10:$B$34,COLUMN(AJ$44)-COLUMN($AC$44)+1))</f>
        <v/>
      </c>
      <c r="AK58" s="16">
        <f>IF(ISERROR(MATCH($B23,OFFSET($F$9,COLUMN(AK$44)-COLUMN($AC$44)+1,0,1,COLUMNS($F$9:$K$9)),0)),"",INDEX($B$10:$B$34,COLUMN(AK$44)-COLUMN($AC$44)+1))</f>
        <v/>
      </c>
      <c r="AL58" s="16">
        <f>IF(ISERROR(MATCH($B23,OFFSET($F$9,COLUMN(AL$44)-COLUMN($AC$44)+1,0,1,COLUMNS($F$9:$K$9)),0)),"",INDEX($B$10:$B$34,COLUMN(AL$44)-COLUMN($AC$44)+1))</f>
        <v/>
      </c>
      <c r="AM58" s="16">
        <f>IF(ISERROR(MATCH($B23,OFFSET($F$9,COLUMN(AM$44)-COLUMN($AC$44)+1,0,1,COLUMNS($F$9:$K$9)),0)),"",INDEX($B$10:$B$34,COLUMN(AM$44)-COLUMN($AC$44)+1))</f>
        <v/>
      </c>
      <c r="AN58" s="16">
        <f>IF(ISERROR(MATCH($B23,OFFSET($F$9,COLUMN(AN$44)-COLUMN($AC$44)+1,0,1,COLUMNS($F$9:$K$9)),0)),"",INDEX($B$10:$B$34,COLUMN(AN$44)-COLUMN($AC$44)+1))</f>
        <v/>
      </c>
      <c r="AO58" s="16">
        <f>IF(ISERROR(MATCH($B23,OFFSET($F$9,COLUMN(AO$44)-COLUMN($AC$44)+1,0,1,COLUMNS($F$9:$K$9)),0)),"",INDEX($B$10:$B$34,COLUMN(AO$44)-COLUMN($AC$44)+1))</f>
        <v/>
      </c>
      <c r="AP58" s="16">
        <f>IF(ISERROR(MATCH($B23,OFFSET($F$9,COLUMN(AP$44)-COLUMN($AC$44)+1,0,1,COLUMNS($F$9:$K$9)),0)),"",INDEX($B$10:$B$34,COLUMN(AP$44)-COLUMN($AC$44)+1))</f>
        <v/>
      </c>
      <c r="AQ58" s="16">
        <f>IF(ISERROR(MATCH($B23,OFFSET($F$9,COLUMN(AQ$44)-COLUMN($AC$44)+1,0,1,COLUMNS($F$9:$K$9)),0)),"",INDEX($B$10:$B$34,COLUMN(AQ$44)-COLUMN($AC$44)+1))</f>
        <v/>
      </c>
      <c r="AR58" s="16">
        <f>IF(ISERROR(MATCH($B23,OFFSET($F$9,COLUMN(AR$44)-COLUMN($AC$44)+1,0,1,COLUMNS($F$9:$K$9)),0)),"",INDEX($B$10:$B$34,COLUMN(AR$44)-COLUMN($AC$44)+1))</f>
        <v/>
      </c>
      <c r="AS58" s="16">
        <f>IF(ISERROR(MATCH($B23,OFFSET($F$9,COLUMN(AS$44)-COLUMN($AC$44)+1,0,1,COLUMNS($F$9:$K$9)),0)),"",INDEX($B$10:$B$34,COLUMN(AS$44)-COLUMN($AC$44)+1))</f>
        <v/>
      </c>
      <c r="AT58" s="16">
        <f>IF(ISERROR(MATCH($B23,OFFSET($F$9,COLUMN(AT$44)-COLUMN($AC$44)+1,0,1,COLUMNS($F$9:$K$9)),0)),"",INDEX($B$10:$B$34,COLUMN(AT$44)-COLUMN($AC$44)+1))</f>
        <v/>
      </c>
      <c r="AU58" s="16">
        <f>IF(ISERROR(MATCH($B23,OFFSET($F$9,COLUMN(AU$44)-COLUMN($AC$44)+1,0,1,COLUMNS($F$9:$K$9)),0)),"",INDEX($B$10:$B$34,COLUMN(AU$44)-COLUMN($AC$44)+1))</f>
        <v/>
      </c>
      <c r="AV58" s="16">
        <f>IF(ISERROR(MATCH($B23,OFFSET($F$9,COLUMN(AV$44)-COLUMN($AC$44)+1,0,1,COLUMNS($F$9:$K$9)),0)),"",INDEX($B$10:$B$34,COLUMN(AV$44)-COLUMN($AC$44)+1))</f>
        <v/>
      </c>
      <c r="AW58" s="16">
        <f>IF(ISERROR(MATCH($B23,OFFSET($F$9,COLUMN(AW$44)-COLUMN($AC$44)+1,0,1,COLUMNS($F$9:$K$9)),0)),"",INDEX($B$10:$B$34,COLUMN(AW$44)-COLUMN($AC$44)+1))</f>
        <v/>
      </c>
      <c r="AX58" s="16">
        <f>IF(ISERROR(MATCH($B23,OFFSET($F$9,COLUMN(AX$44)-COLUMN($AC$44)+1,0,1,COLUMNS($F$9:$K$9)),0)),"",INDEX($B$10:$B$34,COLUMN(AX$44)-COLUMN($AC$44)+1))</f>
        <v/>
      </c>
      <c r="AY58" s="16">
        <f>IF(ISERROR(MATCH($B23,OFFSET($F$9,COLUMN(AY$44)-COLUMN($AC$44)+1,0,1,COLUMNS($F$9:$K$9)),0)),"",INDEX($B$10:$B$34,COLUMN(AY$44)-COLUMN($AC$44)+1))</f>
        <v/>
      </c>
      <c r="AZ58" s="16">
        <f>IF(ISERROR(MATCH($B23,OFFSET($F$9,COLUMN(AZ$44)-COLUMN($AC$44)+1,0,1,COLUMNS($F$9:$K$9)),0)),"",INDEX($B$10:$B$34,COLUMN(AZ$44)-COLUMN($AC$44)+1))</f>
        <v/>
      </c>
      <c r="BA58" s="16">
        <f>IF(ISERROR(MATCH($B23,OFFSET($F$9,COLUMN(BA$44)-COLUMN($AC$44)+1,0,1,COLUMNS($F$9:$K$9)),0)),"",INDEX($B$10:$B$34,COLUMN(BA$44)-COLUMN($AC$44)+1))</f>
        <v/>
      </c>
      <c r="BB58" s="4" t="n"/>
      <c r="BC58" s="16">
        <f>IF(AC58="","",INDEX($R$10:$R$34,MATCH(AC58,$B$10:$B$34,0)))</f>
        <v/>
      </c>
      <c r="BD58" s="16">
        <f>IF(AD58="","",INDEX($R$10:$R$34,MATCH(AD58,$B$10:$B$34,0)))</f>
        <v/>
      </c>
      <c r="BE58" s="16">
        <f>IF(AE58="","",INDEX($R$10:$R$34,MATCH(AE58,$B$10:$B$34,0)))</f>
        <v/>
      </c>
      <c r="BF58" s="16">
        <f>IF(AF58="","",INDEX($R$10:$R$34,MATCH(AF58,$B$10:$B$34,0)))</f>
        <v/>
      </c>
      <c r="BG58" s="16">
        <f>IF(AG58="","",INDEX($R$10:$R$34,MATCH(AG58,$B$10:$B$34,0)))</f>
        <v/>
      </c>
      <c r="BH58" s="16">
        <f>IF(AH58="","",INDEX($R$10:$R$34,MATCH(AH58,$B$10:$B$34,0)))</f>
        <v/>
      </c>
      <c r="BI58" s="16">
        <f>IF(AI58="","",INDEX($R$10:$R$34,MATCH(AI58,$B$10:$B$34,0)))</f>
        <v/>
      </c>
      <c r="BJ58" s="16">
        <f>IF(AJ58="","",INDEX($R$10:$R$34,MATCH(AJ58,$B$10:$B$34,0)))</f>
        <v/>
      </c>
      <c r="BK58" s="16">
        <f>IF(AK58="","",INDEX($R$10:$R$34,MATCH(AK58,$B$10:$B$34,0)))</f>
        <v/>
      </c>
      <c r="BL58" s="16">
        <f>IF(AL58="","",INDEX($R$10:$R$34,MATCH(AL58,$B$10:$B$34,0)))</f>
        <v/>
      </c>
      <c r="BM58" s="16">
        <f>IF(AM58="","",INDEX($R$10:$R$34,MATCH(AM58,$B$10:$B$34,0)))</f>
        <v/>
      </c>
      <c r="BN58" s="16">
        <f>IF(AN58="","",INDEX($R$10:$R$34,MATCH(AN58,$B$10:$B$34,0)))</f>
        <v/>
      </c>
      <c r="BO58" s="16">
        <f>IF(AO58="","",INDEX($R$10:$R$34,MATCH(AO58,$B$10:$B$34,0)))</f>
        <v/>
      </c>
      <c r="BP58" s="16">
        <f>IF(AP58="","",INDEX($R$10:$R$34,MATCH(AP58,$B$10:$B$34,0)))</f>
        <v/>
      </c>
      <c r="BQ58" s="16">
        <f>IF(AQ58="","",INDEX($R$10:$R$34,MATCH(AQ58,$B$10:$B$34,0)))</f>
        <v/>
      </c>
      <c r="BR58" s="16">
        <f>IF(AR58="","",INDEX($R$10:$R$34,MATCH(AR58,$B$10:$B$34,0)))</f>
        <v/>
      </c>
      <c r="BS58" s="16">
        <f>IF(AS58="","",INDEX($R$10:$R$34,MATCH(AS58,$B$10:$B$34,0)))</f>
        <v/>
      </c>
      <c r="BT58" s="16">
        <f>IF(AT58="","",INDEX($R$10:$R$34,MATCH(AT58,$B$10:$B$34,0)))</f>
        <v/>
      </c>
      <c r="BU58" s="16">
        <f>IF(AU58="","",INDEX($R$10:$R$34,MATCH(AU58,$B$10:$B$34,0)))</f>
        <v/>
      </c>
      <c r="BV58" s="16">
        <f>IF(AV58="","",INDEX($R$10:$R$34,MATCH(AV58,$B$10:$B$34,0)))</f>
        <v/>
      </c>
      <c r="BW58" s="16">
        <f>IF(AW58="","",INDEX($R$10:$R$34,MATCH(AW58,$B$10:$B$34,0)))</f>
        <v/>
      </c>
      <c r="BX58" s="16">
        <f>IF(AX58="","",INDEX($R$10:$R$34,MATCH(AX58,$B$10:$B$34,0)))</f>
        <v/>
      </c>
      <c r="BY58" s="16">
        <f>IF(AY58="","",INDEX($R$10:$R$34,MATCH(AY58,$B$10:$B$34,0)))</f>
        <v/>
      </c>
      <c r="BZ58" s="16">
        <f>IF(AZ58="","",INDEX($R$10:$R$34,MATCH(AZ58,$B$10:$B$34,0)))</f>
        <v/>
      </c>
      <c r="CA58" s="16">
        <f>IF(BA58="","",INDEX($R$10:$R$34,MATCH(BA58,$B$10:$B$34,0)))</f>
        <v/>
      </c>
      <c r="CB58" s="4" t="n"/>
      <c r="CC58" s="23">
        <f>IF(C23="",NA(),IF(O23=0,NA(),P23))</f>
        <v/>
      </c>
      <c r="CD58" s="24">
        <f>IF(C23="",NA(),IF(O23=0,NA(),IF(T23&lt;=0.01,O23,NA())))</f>
        <v/>
      </c>
      <c r="CE58" s="24">
        <f>IF(C23="",NA(),IF(ISERROR(CD58),NA(),N23-O23))</f>
        <v/>
      </c>
      <c r="CF58" s="24">
        <f>IF(C23="",NA(),IF(ISERROR(CD58),NA(),O23-L23))</f>
        <v/>
      </c>
      <c r="CG58" s="24">
        <f>IF(C23="",NA(),IF(O23=0,NA(),IF(T23&gt;0,O23,NA())))</f>
        <v/>
      </c>
      <c r="CH58" s="24">
        <f>IF(C23="",NA(),IF(ISERROR(CG58),NA(),N23-O23))</f>
        <v/>
      </c>
      <c r="CI58" s="24">
        <f>IF(C23="",NA(),IF(ISERROR(CG58),NA(),O23-L23))</f>
        <v/>
      </c>
      <c r="CJ58" s="23">
        <f>IF(C23="",NA(),IF(O23=0,NA(),T23))</f>
        <v/>
      </c>
      <c r="CK58" s="23">
        <f>IF(C23="",NA(),IF(O23=0,S23/5,NA()))</f>
        <v/>
      </c>
      <c r="CL58" s="23">
        <f>IF(C23="",NA(),IF(O23=0,S23,NA()))</f>
        <v/>
      </c>
      <c r="CM58" s="50">
        <f>OFFSET(CM58,-1,0,1,1)+1</f>
        <v/>
      </c>
    </row>
    <row r="59" ht="20" customFormat="1" customHeight="1" s="3">
      <c r="L59" s="15" t="n"/>
      <c r="V59" s="16">
        <f>IF(F24="",0,INDEX($Q$10:$Q$34,MATCH(F24,$B$10:$B$34,0)))</f>
        <v/>
      </c>
      <c r="W59" s="16">
        <f>IF(G24="",0,INDEX($Q$10:$Q$34,MATCH(G24,$B$10:$B$34,0)))</f>
        <v/>
      </c>
      <c r="X59" s="16">
        <f>IF(H24="",0,INDEX($Q$10:$Q$34,MATCH(H24,$B$10:$B$34,0)))</f>
        <v/>
      </c>
      <c r="Y59" s="16">
        <f>IF(I24="",0,INDEX($Q$10:$Q$34,MATCH(I24,$B$10:$B$34,0)))</f>
        <v/>
      </c>
      <c r="Z59" s="16">
        <f>IF(J24="",0,INDEX($Q$10:$Q$34,MATCH(J24,$B$10:$B$34,0)))</f>
        <v/>
      </c>
      <c r="AA59" s="16">
        <f>IF(K24="",0,INDEX($Q$10:$Q$34,MATCH(K24,$B$10:$B$34,0)))</f>
        <v/>
      </c>
      <c r="AB59" s="4" t="n"/>
      <c r="AC59" s="16">
        <f>IF(ISERROR(MATCH($B24,OFFSET($F$9,COLUMN(AC$44)-COLUMN($AC$44)+1,0,1,COLUMNS($F$9:$K$9)),0)),"",INDEX($B$10:$B$34,COLUMN(AC$44)-COLUMN($AC$44)+1))</f>
        <v/>
      </c>
      <c r="AD59" s="16">
        <f>IF(ISERROR(MATCH($B24,OFFSET($F$9,COLUMN(AD$44)-COLUMN($AC$44)+1,0,1,COLUMNS($F$9:$K$9)),0)),"",INDEX($B$10:$B$34,COLUMN(AD$44)-COLUMN($AC$44)+1))</f>
        <v/>
      </c>
      <c r="AE59" s="16">
        <f>IF(ISERROR(MATCH($B24,OFFSET($F$9,COLUMN(AE$44)-COLUMN($AC$44)+1,0,1,COLUMNS($F$9:$K$9)),0)),"",INDEX($B$10:$B$34,COLUMN(AE$44)-COLUMN($AC$44)+1))</f>
        <v/>
      </c>
      <c r="AF59" s="16">
        <f>IF(ISERROR(MATCH($B24,OFFSET($F$9,COLUMN(AF$44)-COLUMN($AC$44)+1,0,1,COLUMNS($F$9:$K$9)),0)),"",INDEX($B$10:$B$34,COLUMN(AF$44)-COLUMN($AC$44)+1))</f>
        <v/>
      </c>
      <c r="AG59" s="16">
        <f>IF(ISERROR(MATCH($B24,OFFSET($F$9,COLUMN(AG$44)-COLUMN($AC$44)+1,0,1,COLUMNS($F$9:$K$9)),0)),"",INDEX($B$10:$B$34,COLUMN(AG$44)-COLUMN($AC$44)+1))</f>
        <v/>
      </c>
      <c r="AH59" s="16">
        <f>IF(ISERROR(MATCH($B24,OFFSET($F$9,COLUMN(AH$44)-COLUMN($AC$44)+1,0,1,COLUMNS($F$9:$K$9)),0)),"",INDEX($B$10:$B$34,COLUMN(AH$44)-COLUMN($AC$44)+1))</f>
        <v/>
      </c>
      <c r="AI59" s="16">
        <f>IF(ISERROR(MATCH($B24,OFFSET($F$9,COLUMN(AI$44)-COLUMN($AC$44)+1,0,1,COLUMNS($F$9:$K$9)),0)),"",INDEX($B$10:$B$34,COLUMN(AI$44)-COLUMN($AC$44)+1))</f>
        <v/>
      </c>
      <c r="AJ59" s="16">
        <f>IF(ISERROR(MATCH($B24,OFFSET($F$9,COLUMN(AJ$44)-COLUMN($AC$44)+1,0,1,COLUMNS($F$9:$K$9)),0)),"",INDEX($B$10:$B$34,COLUMN(AJ$44)-COLUMN($AC$44)+1))</f>
        <v/>
      </c>
      <c r="AK59" s="16">
        <f>IF(ISERROR(MATCH($B24,OFFSET($F$9,COLUMN(AK$44)-COLUMN($AC$44)+1,0,1,COLUMNS($F$9:$K$9)),0)),"",INDEX($B$10:$B$34,COLUMN(AK$44)-COLUMN($AC$44)+1))</f>
        <v/>
      </c>
      <c r="AL59" s="16">
        <f>IF(ISERROR(MATCH($B24,OFFSET($F$9,COLUMN(AL$44)-COLUMN($AC$44)+1,0,1,COLUMNS($F$9:$K$9)),0)),"",INDEX($B$10:$B$34,COLUMN(AL$44)-COLUMN($AC$44)+1))</f>
        <v/>
      </c>
      <c r="AM59" s="16">
        <f>IF(ISERROR(MATCH($B24,OFFSET($F$9,COLUMN(AM$44)-COLUMN($AC$44)+1,0,1,COLUMNS($F$9:$K$9)),0)),"",INDEX($B$10:$B$34,COLUMN(AM$44)-COLUMN($AC$44)+1))</f>
        <v/>
      </c>
      <c r="AN59" s="16">
        <f>IF(ISERROR(MATCH($B24,OFFSET($F$9,COLUMN(AN$44)-COLUMN($AC$44)+1,0,1,COLUMNS($F$9:$K$9)),0)),"",INDEX($B$10:$B$34,COLUMN(AN$44)-COLUMN($AC$44)+1))</f>
        <v/>
      </c>
      <c r="AO59" s="16">
        <f>IF(ISERROR(MATCH($B24,OFFSET($F$9,COLUMN(AO$44)-COLUMN($AC$44)+1,0,1,COLUMNS($F$9:$K$9)),0)),"",INDEX($B$10:$B$34,COLUMN(AO$44)-COLUMN($AC$44)+1))</f>
        <v/>
      </c>
      <c r="AP59" s="16">
        <f>IF(ISERROR(MATCH($B24,OFFSET($F$9,COLUMN(AP$44)-COLUMN($AC$44)+1,0,1,COLUMNS($F$9:$K$9)),0)),"",INDEX($B$10:$B$34,COLUMN(AP$44)-COLUMN($AC$44)+1))</f>
        <v/>
      </c>
      <c r="AQ59" s="16">
        <f>IF(ISERROR(MATCH($B24,OFFSET($F$9,COLUMN(AQ$44)-COLUMN($AC$44)+1,0,1,COLUMNS($F$9:$K$9)),0)),"",INDEX($B$10:$B$34,COLUMN(AQ$44)-COLUMN($AC$44)+1))</f>
        <v/>
      </c>
      <c r="AR59" s="16">
        <f>IF(ISERROR(MATCH($B24,OFFSET($F$9,COLUMN(AR$44)-COLUMN($AC$44)+1,0,1,COLUMNS($F$9:$K$9)),0)),"",INDEX($B$10:$B$34,COLUMN(AR$44)-COLUMN($AC$44)+1))</f>
        <v/>
      </c>
      <c r="AS59" s="16">
        <f>IF(ISERROR(MATCH($B24,OFFSET($F$9,COLUMN(AS$44)-COLUMN($AC$44)+1,0,1,COLUMNS($F$9:$K$9)),0)),"",INDEX($B$10:$B$34,COLUMN(AS$44)-COLUMN($AC$44)+1))</f>
        <v/>
      </c>
      <c r="AT59" s="16">
        <f>IF(ISERROR(MATCH($B24,OFFSET($F$9,COLUMN(AT$44)-COLUMN($AC$44)+1,0,1,COLUMNS($F$9:$K$9)),0)),"",INDEX($B$10:$B$34,COLUMN(AT$44)-COLUMN($AC$44)+1))</f>
        <v/>
      </c>
      <c r="AU59" s="16">
        <f>IF(ISERROR(MATCH($B24,OFFSET($F$9,COLUMN(AU$44)-COLUMN($AC$44)+1,0,1,COLUMNS($F$9:$K$9)),0)),"",INDEX($B$10:$B$34,COLUMN(AU$44)-COLUMN($AC$44)+1))</f>
        <v/>
      </c>
      <c r="AV59" s="16">
        <f>IF(ISERROR(MATCH($B24,OFFSET($F$9,COLUMN(AV$44)-COLUMN($AC$44)+1,0,1,COLUMNS($F$9:$K$9)),0)),"",INDEX($B$10:$B$34,COLUMN(AV$44)-COLUMN($AC$44)+1))</f>
        <v/>
      </c>
      <c r="AW59" s="16">
        <f>IF(ISERROR(MATCH($B24,OFFSET($F$9,COLUMN(AW$44)-COLUMN($AC$44)+1,0,1,COLUMNS($F$9:$K$9)),0)),"",INDEX($B$10:$B$34,COLUMN(AW$44)-COLUMN($AC$44)+1))</f>
        <v/>
      </c>
      <c r="AX59" s="16">
        <f>IF(ISERROR(MATCH($B24,OFFSET($F$9,COLUMN(AX$44)-COLUMN($AC$44)+1,0,1,COLUMNS($F$9:$K$9)),0)),"",INDEX($B$10:$B$34,COLUMN(AX$44)-COLUMN($AC$44)+1))</f>
        <v/>
      </c>
      <c r="AY59" s="16">
        <f>IF(ISERROR(MATCH($B24,OFFSET($F$9,COLUMN(AY$44)-COLUMN($AC$44)+1,0,1,COLUMNS($F$9:$K$9)),0)),"",INDEX($B$10:$B$34,COLUMN(AY$44)-COLUMN($AC$44)+1))</f>
        <v/>
      </c>
      <c r="AZ59" s="16">
        <f>IF(ISERROR(MATCH($B24,OFFSET($F$9,COLUMN(AZ$44)-COLUMN($AC$44)+1,0,1,COLUMNS($F$9:$K$9)),0)),"",INDEX($B$10:$B$34,COLUMN(AZ$44)-COLUMN($AC$44)+1))</f>
        <v/>
      </c>
      <c r="BA59" s="16">
        <f>IF(ISERROR(MATCH($B24,OFFSET($F$9,COLUMN(BA$44)-COLUMN($AC$44)+1,0,1,COLUMNS($F$9:$K$9)),0)),"",INDEX($B$10:$B$34,COLUMN(BA$44)-COLUMN($AC$44)+1))</f>
        <v/>
      </c>
      <c r="BB59" s="4" t="n"/>
      <c r="BC59" s="16">
        <f>IF(AC59="","",INDEX($R$10:$R$34,MATCH(AC59,$B$10:$B$34,0)))</f>
        <v/>
      </c>
      <c r="BD59" s="16">
        <f>IF(AD59="","",INDEX($R$10:$R$34,MATCH(AD59,$B$10:$B$34,0)))</f>
        <v/>
      </c>
      <c r="BE59" s="16">
        <f>IF(AE59="","",INDEX($R$10:$R$34,MATCH(AE59,$B$10:$B$34,0)))</f>
        <v/>
      </c>
      <c r="BF59" s="16">
        <f>IF(AF59="","",INDEX($R$10:$R$34,MATCH(AF59,$B$10:$B$34,0)))</f>
        <v/>
      </c>
      <c r="BG59" s="16">
        <f>IF(AG59="","",INDEX($R$10:$R$34,MATCH(AG59,$B$10:$B$34,0)))</f>
        <v/>
      </c>
      <c r="BH59" s="16">
        <f>IF(AH59="","",INDEX($R$10:$R$34,MATCH(AH59,$B$10:$B$34,0)))</f>
        <v/>
      </c>
      <c r="BI59" s="16">
        <f>IF(AI59="","",INDEX($R$10:$R$34,MATCH(AI59,$B$10:$B$34,0)))</f>
        <v/>
      </c>
      <c r="BJ59" s="16">
        <f>IF(AJ59="","",INDEX($R$10:$R$34,MATCH(AJ59,$B$10:$B$34,0)))</f>
        <v/>
      </c>
      <c r="BK59" s="16">
        <f>IF(AK59="","",INDEX($R$10:$R$34,MATCH(AK59,$B$10:$B$34,0)))</f>
        <v/>
      </c>
      <c r="BL59" s="16">
        <f>IF(AL59="","",INDEX($R$10:$R$34,MATCH(AL59,$B$10:$B$34,0)))</f>
        <v/>
      </c>
      <c r="BM59" s="16">
        <f>IF(AM59="","",INDEX($R$10:$R$34,MATCH(AM59,$B$10:$B$34,0)))</f>
        <v/>
      </c>
      <c r="BN59" s="16">
        <f>IF(AN59="","",INDEX($R$10:$R$34,MATCH(AN59,$B$10:$B$34,0)))</f>
        <v/>
      </c>
      <c r="BO59" s="16">
        <f>IF(AO59="","",INDEX($R$10:$R$34,MATCH(AO59,$B$10:$B$34,0)))</f>
        <v/>
      </c>
      <c r="BP59" s="16">
        <f>IF(AP59="","",INDEX($R$10:$R$34,MATCH(AP59,$B$10:$B$34,0)))</f>
        <v/>
      </c>
      <c r="BQ59" s="16">
        <f>IF(AQ59="","",INDEX($R$10:$R$34,MATCH(AQ59,$B$10:$B$34,0)))</f>
        <v/>
      </c>
      <c r="BR59" s="16">
        <f>IF(AR59="","",INDEX($R$10:$R$34,MATCH(AR59,$B$10:$B$34,0)))</f>
        <v/>
      </c>
      <c r="BS59" s="16">
        <f>IF(AS59="","",INDEX($R$10:$R$34,MATCH(AS59,$B$10:$B$34,0)))</f>
        <v/>
      </c>
      <c r="BT59" s="16">
        <f>IF(AT59="","",INDEX($R$10:$R$34,MATCH(AT59,$B$10:$B$34,0)))</f>
        <v/>
      </c>
      <c r="BU59" s="16">
        <f>IF(AU59="","",INDEX($R$10:$R$34,MATCH(AU59,$B$10:$B$34,0)))</f>
        <v/>
      </c>
      <c r="BV59" s="16">
        <f>IF(AV59="","",INDEX($R$10:$R$34,MATCH(AV59,$B$10:$B$34,0)))</f>
        <v/>
      </c>
      <c r="BW59" s="16">
        <f>IF(AW59="","",INDEX($R$10:$R$34,MATCH(AW59,$B$10:$B$34,0)))</f>
        <v/>
      </c>
      <c r="BX59" s="16">
        <f>IF(AX59="","",INDEX($R$10:$R$34,MATCH(AX59,$B$10:$B$34,0)))</f>
        <v/>
      </c>
      <c r="BY59" s="16">
        <f>IF(AY59="","",INDEX($R$10:$R$34,MATCH(AY59,$B$10:$B$34,0)))</f>
        <v/>
      </c>
      <c r="BZ59" s="16">
        <f>IF(AZ59="","",INDEX($R$10:$R$34,MATCH(AZ59,$B$10:$B$34,0)))</f>
        <v/>
      </c>
      <c r="CA59" s="16">
        <f>IF(BA59="","",INDEX($R$10:$R$34,MATCH(BA59,$B$10:$B$34,0)))</f>
        <v/>
      </c>
      <c r="CB59" s="4" t="n"/>
      <c r="CC59" s="23">
        <f>IF(C24="",NA(),IF(O24=0,NA(),P24))</f>
        <v/>
      </c>
      <c r="CD59" s="24">
        <f>IF(C24="",NA(),IF(O24=0,NA(),IF(T24&lt;=0.01,O24,NA())))</f>
        <v/>
      </c>
      <c r="CE59" s="24">
        <f>IF(C24="",NA(),IF(ISERROR(CD59),NA(),N24-O24))</f>
        <v/>
      </c>
      <c r="CF59" s="24">
        <f>IF(C24="",NA(),IF(ISERROR(CD59),NA(),O24-L24))</f>
        <v/>
      </c>
      <c r="CG59" s="24">
        <f>IF(C24="",NA(),IF(O24=0,NA(),IF(T24&gt;0,O24,NA())))</f>
        <v/>
      </c>
      <c r="CH59" s="24">
        <f>IF(C24="",NA(),IF(ISERROR(CG59),NA(),N24-O24))</f>
        <v/>
      </c>
      <c r="CI59" s="24">
        <f>IF(C24="",NA(),IF(ISERROR(CG59),NA(),O24-L24))</f>
        <v/>
      </c>
      <c r="CJ59" s="23">
        <f>IF(C24="",NA(),IF(O24=0,NA(),T24))</f>
        <v/>
      </c>
      <c r="CK59" s="23">
        <f>IF(C24="",NA(),IF(O24=0,S24/5,NA()))</f>
        <v/>
      </c>
      <c r="CL59" s="23">
        <f>IF(C24="",NA(),IF(O24=0,S24,NA()))</f>
        <v/>
      </c>
      <c r="CM59" s="50">
        <f>OFFSET(CM59,-1,0,1,1)+1</f>
        <v/>
      </c>
    </row>
    <row r="60" ht="20" customFormat="1" customHeight="1" s="3">
      <c r="L60" s="15" t="n"/>
      <c r="V60" s="16">
        <f>IF(F25="",0,INDEX($Q$10:$Q$34,MATCH(F25,$B$10:$B$34,0)))</f>
        <v/>
      </c>
      <c r="W60" s="16">
        <f>IF(G25="",0,INDEX($Q$10:$Q$34,MATCH(G25,$B$10:$B$34,0)))</f>
        <v/>
      </c>
      <c r="X60" s="16">
        <f>IF(H25="",0,INDEX($Q$10:$Q$34,MATCH(H25,$B$10:$B$34,0)))</f>
        <v/>
      </c>
      <c r="Y60" s="16">
        <f>IF(I25="",0,INDEX($Q$10:$Q$34,MATCH(I25,$B$10:$B$34,0)))</f>
        <v/>
      </c>
      <c r="Z60" s="16">
        <f>IF(J25="",0,INDEX($Q$10:$Q$34,MATCH(J25,$B$10:$B$34,0)))</f>
        <v/>
      </c>
      <c r="AA60" s="16">
        <f>IF(K25="",0,INDEX($Q$10:$Q$34,MATCH(K25,$B$10:$B$34,0)))</f>
        <v/>
      </c>
      <c r="AB60" s="4" t="n"/>
      <c r="AC60" s="16">
        <f>IF(ISERROR(MATCH($B25,OFFSET($F$9,COLUMN(AC$44)-COLUMN($AC$44)+1,0,1,COLUMNS($F$9:$K$9)),0)),"",INDEX($B$10:$B$34,COLUMN(AC$44)-COLUMN($AC$44)+1))</f>
        <v/>
      </c>
      <c r="AD60" s="16">
        <f>IF(ISERROR(MATCH($B25,OFFSET($F$9,COLUMN(AD$44)-COLUMN($AC$44)+1,0,1,COLUMNS($F$9:$K$9)),0)),"",INDEX($B$10:$B$34,COLUMN(AD$44)-COLUMN($AC$44)+1))</f>
        <v/>
      </c>
      <c r="AE60" s="16">
        <f>IF(ISERROR(MATCH($B25,OFFSET($F$9,COLUMN(AE$44)-COLUMN($AC$44)+1,0,1,COLUMNS($F$9:$K$9)),0)),"",INDEX($B$10:$B$34,COLUMN(AE$44)-COLUMN($AC$44)+1))</f>
        <v/>
      </c>
      <c r="AF60" s="16">
        <f>IF(ISERROR(MATCH($B25,OFFSET($F$9,COLUMN(AF$44)-COLUMN($AC$44)+1,0,1,COLUMNS($F$9:$K$9)),0)),"",INDEX($B$10:$B$34,COLUMN(AF$44)-COLUMN($AC$44)+1))</f>
        <v/>
      </c>
      <c r="AG60" s="16">
        <f>IF(ISERROR(MATCH($B25,OFFSET($F$9,COLUMN(AG$44)-COLUMN($AC$44)+1,0,1,COLUMNS($F$9:$K$9)),0)),"",INDEX($B$10:$B$34,COLUMN(AG$44)-COLUMN($AC$44)+1))</f>
        <v/>
      </c>
      <c r="AH60" s="16">
        <f>IF(ISERROR(MATCH($B25,OFFSET($F$9,COLUMN(AH$44)-COLUMN($AC$44)+1,0,1,COLUMNS($F$9:$K$9)),0)),"",INDEX($B$10:$B$34,COLUMN(AH$44)-COLUMN($AC$44)+1))</f>
        <v/>
      </c>
      <c r="AI60" s="16">
        <f>IF(ISERROR(MATCH($B25,OFFSET($F$9,COLUMN(AI$44)-COLUMN($AC$44)+1,0,1,COLUMNS($F$9:$K$9)),0)),"",INDEX($B$10:$B$34,COLUMN(AI$44)-COLUMN($AC$44)+1))</f>
        <v/>
      </c>
      <c r="AJ60" s="16">
        <f>IF(ISERROR(MATCH($B25,OFFSET($F$9,COLUMN(AJ$44)-COLUMN($AC$44)+1,0,1,COLUMNS($F$9:$K$9)),0)),"",INDEX($B$10:$B$34,COLUMN(AJ$44)-COLUMN($AC$44)+1))</f>
        <v/>
      </c>
      <c r="AK60" s="16">
        <f>IF(ISERROR(MATCH($B25,OFFSET($F$9,COLUMN(AK$44)-COLUMN($AC$44)+1,0,1,COLUMNS($F$9:$K$9)),0)),"",INDEX($B$10:$B$34,COLUMN(AK$44)-COLUMN($AC$44)+1))</f>
        <v/>
      </c>
      <c r="AL60" s="16">
        <f>IF(ISERROR(MATCH($B25,OFFSET($F$9,COLUMN(AL$44)-COLUMN($AC$44)+1,0,1,COLUMNS($F$9:$K$9)),0)),"",INDEX($B$10:$B$34,COLUMN(AL$44)-COLUMN($AC$44)+1))</f>
        <v/>
      </c>
      <c r="AM60" s="16">
        <f>IF(ISERROR(MATCH($B25,OFFSET($F$9,COLUMN(AM$44)-COLUMN($AC$44)+1,0,1,COLUMNS($F$9:$K$9)),0)),"",INDEX($B$10:$B$34,COLUMN(AM$44)-COLUMN($AC$44)+1))</f>
        <v/>
      </c>
      <c r="AN60" s="16">
        <f>IF(ISERROR(MATCH($B25,OFFSET($F$9,COLUMN(AN$44)-COLUMN($AC$44)+1,0,1,COLUMNS($F$9:$K$9)),0)),"",INDEX($B$10:$B$34,COLUMN(AN$44)-COLUMN($AC$44)+1))</f>
        <v/>
      </c>
      <c r="AO60" s="16">
        <f>IF(ISERROR(MATCH($B25,OFFSET($F$9,COLUMN(AO$44)-COLUMN($AC$44)+1,0,1,COLUMNS($F$9:$K$9)),0)),"",INDEX($B$10:$B$34,COLUMN(AO$44)-COLUMN($AC$44)+1))</f>
        <v/>
      </c>
      <c r="AP60" s="16">
        <f>IF(ISERROR(MATCH($B25,OFFSET($F$9,COLUMN(AP$44)-COLUMN($AC$44)+1,0,1,COLUMNS($F$9:$K$9)),0)),"",INDEX($B$10:$B$34,COLUMN(AP$44)-COLUMN($AC$44)+1))</f>
        <v/>
      </c>
      <c r="AQ60" s="16">
        <f>IF(ISERROR(MATCH($B25,OFFSET($F$9,COLUMN(AQ$44)-COLUMN($AC$44)+1,0,1,COLUMNS($F$9:$K$9)),0)),"",INDEX($B$10:$B$34,COLUMN(AQ$44)-COLUMN($AC$44)+1))</f>
        <v/>
      </c>
      <c r="AR60" s="16">
        <f>IF(ISERROR(MATCH($B25,OFFSET($F$9,COLUMN(AR$44)-COLUMN($AC$44)+1,0,1,COLUMNS($F$9:$K$9)),0)),"",INDEX($B$10:$B$34,COLUMN(AR$44)-COLUMN($AC$44)+1))</f>
        <v/>
      </c>
      <c r="AS60" s="16">
        <f>IF(ISERROR(MATCH($B25,OFFSET($F$9,COLUMN(AS$44)-COLUMN($AC$44)+1,0,1,COLUMNS($F$9:$K$9)),0)),"",INDEX($B$10:$B$34,COLUMN(AS$44)-COLUMN($AC$44)+1))</f>
        <v/>
      </c>
      <c r="AT60" s="16">
        <f>IF(ISERROR(MATCH($B25,OFFSET($F$9,COLUMN(AT$44)-COLUMN($AC$44)+1,0,1,COLUMNS($F$9:$K$9)),0)),"",INDEX($B$10:$B$34,COLUMN(AT$44)-COLUMN($AC$44)+1))</f>
        <v/>
      </c>
      <c r="AU60" s="16">
        <f>IF(ISERROR(MATCH($B25,OFFSET($F$9,COLUMN(AU$44)-COLUMN($AC$44)+1,0,1,COLUMNS($F$9:$K$9)),0)),"",INDEX($B$10:$B$34,COLUMN(AU$44)-COLUMN($AC$44)+1))</f>
        <v/>
      </c>
      <c r="AV60" s="16">
        <f>IF(ISERROR(MATCH($B25,OFFSET($F$9,COLUMN(AV$44)-COLUMN($AC$44)+1,0,1,COLUMNS($F$9:$K$9)),0)),"",INDEX($B$10:$B$34,COLUMN(AV$44)-COLUMN($AC$44)+1))</f>
        <v/>
      </c>
      <c r="AW60" s="16">
        <f>IF(ISERROR(MATCH($B25,OFFSET($F$9,COLUMN(AW$44)-COLUMN($AC$44)+1,0,1,COLUMNS($F$9:$K$9)),0)),"",INDEX($B$10:$B$34,COLUMN(AW$44)-COLUMN($AC$44)+1))</f>
        <v/>
      </c>
      <c r="AX60" s="16">
        <f>IF(ISERROR(MATCH($B25,OFFSET($F$9,COLUMN(AX$44)-COLUMN($AC$44)+1,0,1,COLUMNS($F$9:$K$9)),0)),"",INDEX($B$10:$B$34,COLUMN(AX$44)-COLUMN($AC$44)+1))</f>
        <v/>
      </c>
      <c r="AY60" s="16">
        <f>IF(ISERROR(MATCH($B25,OFFSET($F$9,COLUMN(AY$44)-COLUMN($AC$44)+1,0,1,COLUMNS($F$9:$K$9)),0)),"",INDEX($B$10:$B$34,COLUMN(AY$44)-COLUMN($AC$44)+1))</f>
        <v/>
      </c>
      <c r="AZ60" s="16">
        <f>IF(ISERROR(MATCH($B25,OFFSET($F$9,COLUMN(AZ$44)-COLUMN($AC$44)+1,0,1,COLUMNS($F$9:$K$9)),0)),"",INDEX($B$10:$B$34,COLUMN(AZ$44)-COLUMN($AC$44)+1))</f>
        <v/>
      </c>
      <c r="BA60" s="16">
        <f>IF(ISERROR(MATCH($B25,OFFSET($F$9,COLUMN(BA$44)-COLUMN($AC$44)+1,0,1,COLUMNS($F$9:$K$9)),0)),"",INDEX($B$10:$B$34,COLUMN(BA$44)-COLUMN($AC$44)+1))</f>
        <v/>
      </c>
      <c r="BB60" s="4" t="n"/>
      <c r="BC60" s="16">
        <f>IF(AC60="","",INDEX($R$10:$R$34,MATCH(AC60,$B$10:$B$34,0)))</f>
        <v/>
      </c>
      <c r="BD60" s="16">
        <f>IF(AD60="","",INDEX($R$10:$R$34,MATCH(AD60,$B$10:$B$34,0)))</f>
        <v/>
      </c>
      <c r="BE60" s="16">
        <f>IF(AE60="","",INDEX($R$10:$R$34,MATCH(AE60,$B$10:$B$34,0)))</f>
        <v/>
      </c>
      <c r="BF60" s="16">
        <f>IF(AF60="","",INDEX($R$10:$R$34,MATCH(AF60,$B$10:$B$34,0)))</f>
        <v/>
      </c>
      <c r="BG60" s="16">
        <f>IF(AG60="","",INDEX($R$10:$R$34,MATCH(AG60,$B$10:$B$34,0)))</f>
        <v/>
      </c>
      <c r="BH60" s="16">
        <f>IF(AH60="","",INDEX($R$10:$R$34,MATCH(AH60,$B$10:$B$34,0)))</f>
        <v/>
      </c>
      <c r="BI60" s="16">
        <f>IF(AI60="","",INDEX($R$10:$R$34,MATCH(AI60,$B$10:$B$34,0)))</f>
        <v/>
      </c>
      <c r="BJ60" s="16">
        <f>IF(AJ60="","",INDEX($R$10:$R$34,MATCH(AJ60,$B$10:$B$34,0)))</f>
        <v/>
      </c>
      <c r="BK60" s="16">
        <f>IF(AK60="","",INDEX($R$10:$R$34,MATCH(AK60,$B$10:$B$34,0)))</f>
        <v/>
      </c>
      <c r="BL60" s="16">
        <f>IF(AL60="","",INDEX($R$10:$R$34,MATCH(AL60,$B$10:$B$34,0)))</f>
        <v/>
      </c>
      <c r="BM60" s="16">
        <f>IF(AM60="","",INDEX($R$10:$R$34,MATCH(AM60,$B$10:$B$34,0)))</f>
        <v/>
      </c>
      <c r="BN60" s="16">
        <f>IF(AN60="","",INDEX($R$10:$R$34,MATCH(AN60,$B$10:$B$34,0)))</f>
        <v/>
      </c>
      <c r="BO60" s="16">
        <f>IF(AO60="","",INDEX($R$10:$R$34,MATCH(AO60,$B$10:$B$34,0)))</f>
        <v/>
      </c>
      <c r="BP60" s="16">
        <f>IF(AP60="","",INDEX($R$10:$R$34,MATCH(AP60,$B$10:$B$34,0)))</f>
        <v/>
      </c>
      <c r="BQ60" s="16">
        <f>IF(AQ60="","",INDEX($R$10:$R$34,MATCH(AQ60,$B$10:$B$34,0)))</f>
        <v/>
      </c>
      <c r="BR60" s="16">
        <f>IF(AR60="","",INDEX($R$10:$R$34,MATCH(AR60,$B$10:$B$34,0)))</f>
        <v/>
      </c>
      <c r="BS60" s="16">
        <f>IF(AS60="","",INDEX($R$10:$R$34,MATCH(AS60,$B$10:$B$34,0)))</f>
        <v/>
      </c>
      <c r="BT60" s="16">
        <f>IF(AT60="","",INDEX($R$10:$R$34,MATCH(AT60,$B$10:$B$34,0)))</f>
        <v/>
      </c>
      <c r="BU60" s="16">
        <f>IF(AU60="","",INDEX($R$10:$R$34,MATCH(AU60,$B$10:$B$34,0)))</f>
        <v/>
      </c>
      <c r="BV60" s="16">
        <f>IF(AV60="","",INDEX($R$10:$R$34,MATCH(AV60,$B$10:$B$34,0)))</f>
        <v/>
      </c>
      <c r="BW60" s="16">
        <f>IF(AW60="","",INDEX($R$10:$R$34,MATCH(AW60,$B$10:$B$34,0)))</f>
        <v/>
      </c>
      <c r="BX60" s="16">
        <f>IF(AX60="","",INDEX($R$10:$R$34,MATCH(AX60,$B$10:$B$34,0)))</f>
        <v/>
      </c>
      <c r="BY60" s="16">
        <f>IF(AY60="","",INDEX($R$10:$R$34,MATCH(AY60,$B$10:$B$34,0)))</f>
        <v/>
      </c>
      <c r="BZ60" s="16">
        <f>IF(AZ60="","",INDEX($R$10:$R$34,MATCH(AZ60,$B$10:$B$34,0)))</f>
        <v/>
      </c>
      <c r="CA60" s="16">
        <f>IF(BA60="","",INDEX($R$10:$R$34,MATCH(BA60,$B$10:$B$34,0)))</f>
        <v/>
      </c>
      <c r="CB60" s="4" t="n"/>
      <c r="CC60" s="23">
        <f>IF(C25="",NA(),IF(O25=0,NA(),P25))</f>
        <v/>
      </c>
      <c r="CD60" s="24">
        <f>IF(C25="",NA(),IF(O25=0,NA(),IF(T25&lt;=0.01,O25,NA())))</f>
        <v/>
      </c>
      <c r="CE60" s="24">
        <f>IF(C25="",NA(),IF(ISERROR(CD60),NA(),N25-O25))</f>
        <v/>
      </c>
      <c r="CF60" s="24">
        <f>IF(C25="",NA(),IF(ISERROR(CD60),NA(),O25-L25))</f>
        <v/>
      </c>
      <c r="CG60" s="24">
        <f>IF(C25="",NA(),IF(O25=0,NA(),IF(T25&gt;0,O25,NA())))</f>
        <v/>
      </c>
      <c r="CH60" s="24">
        <f>IF(C25="",NA(),IF(ISERROR(CG60),NA(),N25-O25))</f>
        <v/>
      </c>
      <c r="CI60" s="24">
        <f>IF(C25="",NA(),IF(ISERROR(CG60),NA(),O25-L25))</f>
        <v/>
      </c>
      <c r="CJ60" s="23">
        <f>IF(C25="",NA(),IF(O25=0,NA(),T25))</f>
        <v/>
      </c>
      <c r="CK60" s="23">
        <f>IF(C25="",NA(),IF(O25=0,S25/5,NA()))</f>
        <v/>
      </c>
      <c r="CL60" s="23">
        <f>IF(C25="",NA(),IF(O25=0,S25,NA()))</f>
        <v/>
      </c>
      <c r="CM60" s="50">
        <f>OFFSET(CM60,-1,0,1,1)+1</f>
        <v/>
      </c>
    </row>
    <row r="61" ht="20" customFormat="1" customHeight="1" s="3">
      <c r="L61" s="15" t="n"/>
      <c r="V61" s="16">
        <f>IF(F26="",0,INDEX($Q$10:$Q$34,MATCH(F26,$B$10:$B$34,0)))</f>
        <v/>
      </c>
      <c r="W61" s="16">
        <f>IF(G26="",0,INDEX($Q$10:$Q$34,MATCH(G26,$B$10:$B$34,0)))</f>
        <v/>
      </c>
      <c r="X61" s="16">
        <f>IF(H26="",0,INDEX($Q$10:$Q$34,MATCH(H26,$B$10:$B$34,0)))</f>
        <v/>
      </c>
      <c r="Y61" s="16">
        <f>IF(I26="",0,INDEX($Q$10:$Q$34,MATCH(I26,$B$10:$B$34,0)))</f>
        <v/>
      </c>
      <c r="Z61" s="16">
        <f>IF(J26="",0,INDEX($Q$10:$Q$34,MATCH(J26,$B$10:$B$34,0)))</f>
        <v/>
      </c>
      <c r="AA61" s="16">
        <f>IF(K26="",0,INDEX($Q$10:$Q$34,MATCH(K26,$B$10:$B$34,0)))</f>
        <v/>
      </c>
      <c r="AB61" s="4" t="n"/>
      <c r="AC61" s="16">
        <f>IF(ISERROR(MATCH($B26,OFFSET($F$9,COLUMN(AC$44)-COLUMN($AC$44)+1,0,1,COLUMNS($F$9:$K$9)),0)),"",INDEX($B$10:$B$34,COLUMN(AC$44)-COLUMN($AC$44)+1))</f>
        <v/>
      </c>
      <c r="AD61" s="16">
        <f>IF(ISERROR(MATCH($B26,OFFSET($F$9,COLUMN(AD$44)-COLUMN($AC$44)+1,0,1,COLUMNS($F$9:$K$9)),0)),"",INDEX($B$10:$B$34,COLUMN(AD$44)-COLUMN($AC$44)+1))</f>
        <v/>
      </c>
      <c r="AE61" s="16">
        <f>IF(ISERROR(MATCH($B26,OFFSET($F$9,COLUMN(AE$44)-COLUMN($AC$44)+1,0,1,COLUMNS($F$9:$K$9)),0)),"",INDEX($B$10:$B$34,COLUMN(AE$44)-COLUMN($AC$44)+1))</f>
        <v/>
      </c>
      <c r="AF61" s="16">
        <f>IF(ISERROR(MATCH($B26,OFFSET($F$9,COLUMN(AF$44)-COLUMN($AC$44)+1,0,1,COLUMNS($F$9:$K$9)),0)),"",INDEX($B$10:$B$34,COLUMN(AF$44)-COLUMN($AC$44)+1))</f>
        <v/>
      </c>
      <c r="AG61" s="16">
        <f>IF(ISERROR(MATCH($B26,OFFSET($F$9,COLUMN(AG$44)-COLUMN($AC$44)+1,0,1,COLUMNS($F$9:$K$9)),0)),"",INDEX($B$10:$B$34,COLUMN(AG$44)-COLUMN($AC$44)+1))</f>
        <v/>
      </c>
      <c r="AH61" s="16">
        <f>IF(ISERROR(MATCH($B26,OFFSET($F$9,COLUMN(AH$44)-COLUMN($AC$44)+1,0,1,COLUMNS($F$9:$K$9)),0)),"",INDEX($B$10:$B$34,COLUMN(AH$44)-COLUMN($AC$44)+1))</f>
        <v/>
      </c>
      <c r="AI61" s="16">
        <f>IF(ISERROR(MATCH($B26,OFFSET($F$9,COLUMN(AI$44)-COLUMN($AC$44)+1,0,1,COLUMNS($F$9:$K$9)),0)),"",INDEX($B$10:$B$34,COLUMN(AI$44)-COLUMN($AC$44)+1))</f>
        <v/>
      </c>
      <c r="AJ61" s="16">
        <f>IF(ISERROR(MATCH($B26,OFFSET($F$9,COLUMN(AJ$44)-COLUMN($AC$44)+1,0,1,COLUMNS($F$9:$K$9)),0)),"",INDEX($B$10:$B$34,COLUMN(AJ$44)-COLUMN($AC$44)+1))</f>
        <v/>
      </c>
      <c r="AK61" s="16">
        <f>IF(ISERROR(MATCH($B26,OFFSET($F$9,COLUMN(AK$44)-COLUMN($AC$44)+1,0,1,COLUMNS($F$9:$K$9)),0)),"",INDEX($B$10:$B$34,COLUMN(AK$44)-COLUMN($AC$44)+1))</f>
        <v/>
      </c>
      <c r="AL61" s="16">
        <f>IF(ISERROR(MATCH($B26,OFFSET($F$9,COLUMN(AL$44)-COLUMN($AC$44)+1,0,1,COLUMNS($F$9:$K$9)),0)),"",INDEX($B$10:$B$34,COLUMN(AL$44)-COLUMN($AC$44)+1))</f>
        <v/>
      </c>
      <c r="AM61" s="16">
        <f>IF(ISERROR(MATCH($B26,OFFSET($F$9,COLUMN(AM$44)-COLUMN($AC$44)+1,0,1,COLUMNS($F$9:$K$9)),0)),"",INDEX($B$10:$B$34,COLUMN(AM$44)-COLUMN($AC$44)+1))</f>
        <v/>
      </c>
      <c r="AN61" s="16">
        <f>IF(ISERROR(MATCH($B26,OFFSET($F$9,COLUMN(AN$44)-COLUMN($AC$44)+1,0,1,COLUMNS($F$9:$K$9)),0)),"",INDEX($B$10:$B$34,COLUMN(AN$44)-COLUMN($AC$44)+1))</f>
        <v/>
      </c>
      <c r="AO61" s="16">
        <f>IF(ISERROR(MATCH($B26,OFFSET($F$9,COLUMN(AO$44)-COLUMN($AC$44)+1,0,1,COLUMNS($F$9:$K$9)),0)),"",INDEX($B$10:$B$34,COLUMN(AO$44)-COLUMN($AC$44)+1))</f>
        <v/>
      </c>
      <c r="AP61" s="16">
        <f>IF(ISERROR(MATCH($B26,OFFSET($F$9,COLUMN(AP$44)-COLUMN($AC$44)+1,0,1,COLUMNS($F$9:$K$9)),0)),"",INDEX($B$10:$B$34,COLUMN(AP$44)-COLUMN($AC$44)+1))</f>
        <v/>
      </c>
      <c r="AQ61" s="16">
        <f>IF(ISERROR(MATCH($B26,OFFSET($F$9,COLUMN(AQ$44)-COLUMN($AC$44)+1,0,1,COLUMNS($F$9:$K$9)),0)),"",INDEX($B$10:$B$34,COLUMN(AQ$44)-COLUMN($AC$44)+1))</f>
        <v/>
      </c>
      <c r="AR61" s="16">
        <f>IF(ISERROR(MATCH($B26,OFFSET($F$9,COLUMN(AR$44)-COLUMN($AC$44)+1,0,1,COLUMNS($F$9:$K$9)),0)),"",INDEX($B$10:$B$34,COLUMN(AR$44)-COLUMN($AC$44)+1))</f>
        <v/>
      </c>
      <c r="AS61" s="16">
        <f>IF(ISERROR(MATCH($B26,OFFSET($F$9,COLUMN(AS$44)-COLUMN($AC$44)+1,0,1,COLUMNS($F$9:$K$9)),0)),"",INDEX($B$10:$B$34,COLUMN(AS$44)-COLUMN($AC$44)+1))</f>
        <v/>
      </c>
      <c r="AT61" s="16">
        <f>IF(ISERROR(MATCH($B26,OFFSET($F$9,COLUMN(AT$44)-COLUMN($AC$44)+1,0,1,COLUMNS($F$9:$K$9)),0)),"",INDEX($B$10:$B$34,COLUMN(AT$44)-COLUMN($AC$44)+1))</f>
        <v/>
      </c>
      <c r="AU61" s="16">
        <f>IF(ISERROR(MATCH($B26,OFFSET($F$9,COLUMN(AU$44)-COLUMN($AC$44)+1,0,1,COLUMNS($F$9:$K$9)),0)),"",INDEX($B$10:$B$34,COLUMN(AU$44)-COLUMN($AC$44)+1))</f>
        <v/>
      </c>
      <c r="AV61" s="16">
        <f>IF(ISERROR(MATCH($B26,OFFSET($F$9,COLUMN(AV$44)-COLUMN($AC$44)+1,0,1,COLUMNS($F$9:$K$9)),0)),"",INDEX($B$10:$B$34,COLUMN(AV$44)-COLUMN($AC$44)+1))</f>
        <v/>
      </c>
      <c r="AW61" s="16">
        <f>IF(ISERROR(MATCH($B26,OFFSET($F$9,COLUMN(AW$44)-COLUMN($AC$44)+1,0,1,COLUMNS($F$9:$K$9)),0)),"",INDEX($B$10:$B$34,COLUMN(AW$44)-COLUMN($AC$44)+1))</f>
        <v/>
      </c>
      <c r="AX61" s="16">
        <f>IF(ISERROR(MATCH($B26,OFFSET($F$9,COLUMN(AX$44)-COLUMN($AC$44)+1,0,1,COLUMNS($F$9:$K$9)),0)),"",INDEX($B$10:$B$34,COLUMN(AX$44)-COLUMN($AC$44)+1))</f>
        <v/>
      </c>
      <c r="AY61" s="16">
        <f>IF(ISERROR(MATCH($B26,OFFSET($F$9,COLUMN(AY$44)-COLUMN($AC$44)+1,0,1,COLUMNS($F$9:$K$9)),0)),"",INDEX($B$10:$B$34,COLUMN(AY$44)-COLUMN($AC$44)+1))</f>
        <v/>
      </c>
      <c r="AZ61" s="16">
        <f>IF(ISERROR(MATCH($B26,OFFSET($F$9,COLUMN(AZ$44)-COLUMN($AC$44)+1,0,1,COLUMNS($F$9:$K$9)),0)),"",INDEX($B$10:$B$34,COLUMN(AZ$44)-COLUMN($AC$44)+1))</f>
        <v/>
      </c>
      <c r="BA61" s="16">
        <f>IF(ISERROR(MATCH($B26,OFFSET($F$9,COLUMN(BA$44)-COLUMN($AC$44)+1,0,1,COLUMNS($F$9:$K$9)),0)),"",INDEX($B$10:$B$34,COLUMN(BA$44)-COLUMN($AC$44)+1))</f>
        <v/>
      </c>
      <c r="BB61" s="4" t="n"/>
      <c r="BC61" s="16">
        <f>IF(AC61="","",INDEX($R$10:$R$34,MATCH(AC61,$B$10:$B$34,0)))</f>
        <v/>
      </c>
      <c r="BD61" s="16">
        <f>IF(AD61="","",INDEX($R$10:$R$34,MATCH(AD61,$B$10:$B$34,0)))</f>
        <v/>
      </c>
      <c r="BE61" s="16">
        <f>IF(AE61="","",INDEX($R$10:$R$34,MATCH(AE61,$B$10:$B$34,0)))</f>
        <v/>
      </c>
      <c r="BF61" s="16">
        <f>IF(AF61="","",INDEX($R$10:$R$34,MATCH(AF61,$B$10:$B$34,0)))</f>
        <v/>
      </c>
      <c r="BG61" s="16">
        <f>IF(AG61="","",INDEX($R$10:$R$34,MATCH(AG61,$B$10:$B$34,0)))</f>
        <v/>
      </c>
      <c r="BH61" s="16">
        <f>IF(AH61="","",INDEX($R$10:$R$34,MATCH(AH61,$B$10:$B$34,0)))</f>
        <v/>
      </c>
      <c r="BI61" s="16">
        <f>IF(AI61="","",INDEX($R$10:$R$34,MATCH(AI61,$B$10:$B$34,0)))</f>
        <v/>
      </c>
      <c r="BJ61" s="16">
        <f>IF(AJ61="","",INDEX($R$10:$R$34,MATCH(AJ61,$B$10:$B$34,0)))</f>
        <v/>
      </c>
      <c r="BK61" s="16">
        <f>IF(AK61="","",INDEX($R$10:$R$34,MATCH(AK61,$B$10:$B$34,0)))</f>
        <v/>
      </c>
      <c r="BL61" s="16">
        <f>IF(AL61="","",INDEX($R$10:$R$34,MATCH(AL61,$B$10:$B$34,0)))</f>
        <v/>
      </c>
      <c r="BM61" s="16">
        <f>IF(AM61="","",INDEX($R$10:$R$34,MATCH(AM61,$B$10:$B$34,0)))</f>
        <v/>
      </c>
      <c r="BN61" s="16">
        <f>IF(AN61="","",INDEX($R$10:$R$34,MATCH(AN61,$B$10:$B$34,0)))</f>
        <v/>
      </c>
      <c r="BO61" s="16">
        <f>IF(AO61="","",INDEX($R$10:$R$34,MATCH(AO61,$B$10:$B$34,0)))</f>
        <v/>
      </c>
      <c r="BP61" s="16">
        <f>IF(AP61="","",INDEX($R$10:$R$34,MATCH(AP61,$B$10:$B$34,0)))</f>
        <v/>
      </c>
      <c r="BQ61" s="16">
        <f>IF(AQ61="","",INDEX($R$10:$R$34,MATCH(AQ61,$B$10:$B$34,0)))</f>
        <v/>
      </c>
      <c r="BR61" s="16">
        <f>IF(AR61="","",INDEX($R$10:$R$34,MATCH(AR61,$B$10:$B$34,0)))</f>
        <v/>
      </c>
      <c r="BS61" s="16">
        <f>IF(AS61="","",INDEX($R$10:$R$34,MATCH(AS61,$B$10:$B$34,0)))</f>
        <v/>
      </c>
      <c r="BT61" s="16">
        <f>IF(AT61="","",INDEX($R$10:$R$34,MATCH(AT61,$B$10:$B$34,0)))</f>
        <v/>
      </c>
      <c r="BU61" s="16">
        <f>IF(AU61="","",INDEX($R$10:$R$34,MATCH(AU61,$B$10:$B$34,0)))</f>
        <v/>
      </c>
      <c r="BV61" s="16">
        <f>IF(AV61="","",INDEX($R$10:$R$34,MATCH(AV61,$B$10:$B$34,0)))</f>
        <v/>
      </c>
      <c r="BW61" s="16">
        <f>IF(AW61="","",INDEX($R$10:$R$34,MATCH(AW61,$B$10:$B$34,0)))</f>
        <v/>
      </c>
      <c r="BX61" s="16">
        <f>IF(AX61="","",INDEX($R$10:$R$34,MATCH(AX61,$B$10:$B$34,0)))</f>
        <v/>
      </c>
      <c r="BY61" s="16">
        <f>IF(AY61="","",INDEX($R$10:$R$34,MATCH(AY61,$B$10:$B$34,0)))</f>
        <v/>
      </c>
      <c r="BZ61" s="16">
        <f>IF(AZ61="","",INDEX($R$10:$R$34,MATCH(AZ61,$B$10:$B$34,0)))</f>
        <v/>
      </c>
      <c r="CA61" s="16">
        <f>IF(BA61="","",INDEX($R$10:$R$34,MATCH(BA61,$B$10:$B$34,0)))</f>
        <v/>
      </c>
      <c r="CB61" s="4" t="n"/>
      <c r="CC61" s="23">
        <f>IF(C26="",NA(),IF(O26=0,NA(),P26))</f>
        <v/>
      </c>
      <c r="CD61" s="24">
        <f>IF(C26="",NA(),IF(O26=0,NA(),IF(T26&lt;=0.01,O26,NA())))</f>
        <v/>
      </c>
      <c r="CE61" s="24">
        <f>IF(C26="",NA(),IF(ISERROR(CD61),NA(),N26-O26))</f>
        <v/>
      </c>
      <c r="CF61" s="24">
        <f>IF(C26="",NA(),IF(ISERROR(CD61),NA(),O26-L26))</f>
        <v/>
      </c>
      <c r="CG61" s="24">
        <f>IF(C26="",NA(),IF(O26=0,NA(),IF(T26&gt;0,O26,NA())))</f>
        <v/>
      </c>
      <c r="CH61" s="24">
        <f>IF(C26="",NA(),IF(ISERROR(CG61),NA(),N26-O26))</f>
        <v/>
      </c>
      <c r="CI61" s="24">
        <f>IF(C26="",NA(),IF(ISERROR(CG61),NA(),O26-L26))</f>
        <v/>
      </c>
      <c r="CJ61" s="23">
        <f>IF(C26="",NA(),IF(O26=0,NA(),T26))</f>
        <v/>
      </c>
      <c r="CK61" s="23">
        <f>IF(C26="",NA(),IF(O26=0,S26/5,NA()))</f>
        <v/>
      </c>
      <c r="CL61" s="23">
        <f>IF(C26="",NA(),IF(O26=0,S26,NA()))</f>
        <v/>
      </c>
      <c r="CM61" s="50">
        <f>OFFSET(CM61,-1,0,1,1)+1</f>
        <v/>
      </c>
    </row>
    <row r="62" ht="20" customFormat="1" customHeight="1" s="3">
      <c r="L62" s="15" t="n"/>
      <c r="V62" s="16">
        <f>IF(F27="",0,INDEX($Q$10:$Q$34,MATCH(F27,$B$10:$B$34,0)))</f>
        <v/>
      </c>
      <c r="W62" s="16">
        <f>IF(G27="",0,INDEX($Q$10:$Q$34,MATCH(G27,$B$10:$B$34,0)))</f>
        <v/>
      </c>
      <c r="X62" s="16">
        <f>IF(H27="",0,INDEX($Q$10:$Q$34,MATCH(H27,$B$10:$B$34,0)))</f>
        <v/>
      </c>
      <c r="Y62" s="16">
        <f>IF(I27="",0,INDEX($Q$10:$Q$34,MATCH(I27,$B$10:$B$34,0)))</f>
        <v/>
      </c>
      <c r="Z62" s="16">
        <f>IF(J27="",0,INDEX($Q$10:$Q$34,MATCH(J27,$B$10:$B$34,0)))</f>
        <v/>
      </c>
      <c r="AA62" s="16">
        <f>IF(K27="",0,INDEX($Q$10:$Q$34,MATCH(K27,$B$10:$B$34,0)))</f>
        <v/>
      </c>
      <c r="AB62" s="4" t="n"/>
      <c r="AC62" s="16">
        <f>IF(ISERROR(MATCH($B27,OFFSET($F$9,COLUMN(AC$44)-COLUMN($AC$44)+1,0,1,COLUMNS($F$9:$K$9)),0)),"",INDEX($B$10:$B$34,COLUMN(AC$44)-COLUMN($AC$44)+1))</f>
        <v/>
      </c>
      <c r="AD62" s="16">
        <f>IF(ISERROR(MATCH($B27,OFFSET($F$9,COLUMN(AD$44)-COLUMN($AC$44)+1,0,1,COLUMNS($F$9:$K$9)),0)),"",INDEX($B$10:$B$34,COLUMN(AD$44)-COLUMN($AC$44)+1))</f>
        <v/>
      </c>
      <c r="AE62" s="16">
        <f>IF(ISERROR(MATCH($B27,OFFSET($F$9,COLUMN(AE$44)-COLUMN($AC$44)+1,0,1,COLUMNS($F$9:$K$9)),0)),"",INDEX($B$10:$B$34,COLUMN(AE$44)-COLUMN($AC$44)+1))</f>
        <v/>
      </c>
      <c r="AF62" s="16">
        <f>IF(ISERROR(MATCH($B27,OFFSET($F$9,COLUMN(AF$44)-COLUMN($AC$44)+1,0,1,COLUMNS($F$9:$K$9)),0)),"",INDEX($B$10:$B$34,COLUMN(AF$44)-COLUMN($AC$44)+1))</f>
        <v/>
      </c>
      <c r="AG62" s="16">
        <f>IF(ISERROR(MATCH($B27,OFFSET($F$9,COLUMN(AG$44)-COLUMN($AC$44)+1,0,1,COLUMNS($F$9:$K$9)),0)),"",INDEX($B$10:$B$34,COLUMN(AG$44)-COLUMN($AC$44)+1))</f>
        <v/>
      </c>
      <c r="AH62" s="16">
        <f>IF(ISERROR(MATCH($B27,OFFSET($F$9,COLUMN(AH$44)-COLUMN($AC$44)+1,0,1,COLUMNS($F$9:$K$9)),0)),"",INDEX($B$10:$B$34,COLUMN(AH$44)-COLUMN($AC$44)+1))</f>
        <v/>
      </c>
      <c r="AI62" s="16">
        <f>IF(ISERROR(MATCH($B27,OFFSET($F$9,COLUMN(AI$44)-COLUMN($AC$44)+1,0,1,COLUMNS($F$9:$K$9)),0)),"",INDEX($B$10:$B$34,COLUMN(AI$44)-COLUMN($AC$44)+1))</f>
        <v/>
      </c>
      <c r="AJ62" s="16">
        <f>IF(ISERROR(MATCH($B27,OFFSET($F$9,COLUMN(AJ$44)-COLUMN($AC$44)+1,0,1,COLUMNS($F$9:$K$9)),0)),"",INDEX($B$10:$B$34,COLUMN(AJ$44)-COLUMN($AC$44)+1))</f>
        <v/>
      </c>
      <c r="AK62" s="16">
        <f>IF(ISERROR(MATCH($B27,OFFSET($F$9,COLUMN(AK$44)-COLUMN($AC$44)+1,0,1,COLUMNS($F$9:$K$9)),0)),"",INDEX($B$10:$B$34,COLUMN(AK$44)-COLUMN($AC$44)+1))</f>
        <v/>
      </c>
      <c r="AL62" s="16">
        <f>IF(ISERROR(MATCH($B27,OFFSET($F$9,COLUMN(AL$44)-COLUMN($AC$44)+1,0,1,COLUMNS($F$9:$K$9)),0)),"",INDEX($B$10:$B$34,COLUMN(AL$44)-COLUMN($AC$44)+1))</f>
        <v/>
      </c>
      <c r="AM62" s="16">
        <f>IF(ISERROR(MATCH($B27,OFFSET($F$9,COLUMN(AM$44)-COLUMN($AC$44)+1,0,1,COLUMNS($F$9:$K$9)),0)),"",INDEX($B$10:$B$34,COLUMN(AM$44)-COLUMN($AC$44)+1))</f>
        <v/>
      </c>
      <c r="AN62" s="16">
        <f>IF(ISERROR(MATCH($B27,OFFSET($F$9,COLUMN(AN$44)-COLUMN($AC$44)+1,0,1,COLUMNS($F$9:$K$9)),0)),"",INDEX($B$10:$B$34,COLUMN(AN$44)-COLUMN($AC$44)+1))</f>
        <v/>
      </c>
      <c r="AO62" s="16">
        <f>IF(ISERROR(MATCH($B27,OFFSET($F$9,COLUMN(AO$44)-COLUMN($AC$44)+1,0,1,COLUMNS($F$9:$K$9)),0)),"",INDEX($B$10:$B$34,COLUMN(AO$44)-COLUMN($AC$44)+1))</f>
        <v/>
      </c>
      <c r="AP62" s="16">
        <f>IF(ISERROR(MATCH($B27,OFFSET($F$9,COLUMN(AP$44)-COLUMN($AC$44)+1,0,1,COLUMNS($F$9:$K$9)),0)),"",INDEX($B$10:$B$34,COLUMN(AP$44)-COLUMN($AC$44)+1))</f>
        <v/>
      </c>
      <c r="AQ62" s="16">
        <f>IF(ISERROR(MATCH($B27,OFFSET($F$9,COLUMN(AQ$44)-COLUMN($AC$44)+1,0,1,COLUMNS($F$9:$K$9)),0)),"",INDEX($B$10:$B$34,COLUMN(AQ$44)-COLUMN($AC$44)+1))</f>
        <v/>
      </c>
      <c r="AR62" s="16">
        <f>IF(ISERROR(MATCH($B27,OFFSET($F$9,COLUMN(AR$44)-COLUMN($AC$44)+1,0,1,COLUMNS($F$9:$K$9)),0)),"",INDEX($B$10:$B$34,COLUMN(AR$44)-COLUMN($AC$44)+1))</f>
        <v/>
      </c>
      <c r="AS62" s="16">
        <f>IF(ISERROR(MATCH($B27,OFFSET($F$9,COLUMN(AS$44)-COLUMN($AC$44)+1,0,1,COLUMNS($F$9:$K$9)),0)),"",INDEX($B$10:$B$34,COLUMN(AS$44)-COLUMN($AC$44)+1))</f>
        <v/>
      </c>
      <c r="AT62" s="16">
        <f>IF(ISERROR(MATCH($B27,OFFSET($F$9,COLUMN(AT$44)-COLUMN($AC$44)+1,0,1,COLUMNS($F$9:$K$9)),0)),"",INDEX($B$10:$B$34,COLUMN(AT$44)-COLUMN($AC$44)+1))</f>
        <v/>
      </c>
      <c r="AU62" s="16">
        <f>IF(ISERROR(MATCH($B27,OFFSET($F$9,COLUMN(AU$44)-COLUMN($AC$44)+1,0,1,COLUMNS($F$9:$K$9)),0)),"",INDEX($B$10:$B$34,COLUMN(AU$44)-COLUMN($AC$44)+1))</f>
        <v/>
      </c>
      <c r="AV62" s="16">
        <f>IF(ISERROR(MATCH($B27,OFFSET($F$9,COLUMN(AV$44)-COLUMN($AC$44)+1,0,1,COLUMNS($F$9:$K$9)),0)),"",INDEX($B$10:$B$34,COLUMN(AV$44)-COLUMN($AC$44)+1))</f>
        <v/>
      </c>
      <c r="AW62" s="16">
        <f>IF(ISERROR(MATCH($B27,OFFSET($F$9,COLUMN(AW$44)-COLUMN($AC$44)+1,0,1,COLUMNS($F$9:$K$9)),0)),"",INDEX($B$10:$B$34,COLUMN(AW$44)-COLUMN($AC$44)+1))</f>
        <v/>
      </c>
      <c r="AX62" s="16">
        <f>IF(ISERROR(MATCH($B27,OFFSET($F$9,COLUMN(AX$44)-COLUMN($AC$44)+1,0,1,COLUMNS($F$9:$K$9)),0)),"",INDEX($B$10:$B$34,COLUMN(AX$44)-COLUMN($AC$44)+1))</f>
        <v/>
      </c>
      <c r="AY62" s="16">
        <f>IF(ISERROR(MATCH($B27,OFFSET($F$9,COLUMN(AY$44)-COLUMN($AC$44)+1,0,1,COLUMNS($F$9:$K$9)),0)),"",INDEX($B$10:$B$34,COLUMN(AY$44)-COLUMN($AC$44)+1))</f>
        <v/>
      </c>
      <c r="AZ62" s="16">
        <f>IF(ISERROR(MATCH($B27,OFFSET($F$9,COLUMN(AZ$44)-COLUMN($AC$44)+1,0,1,COLUMNS($F$9:$K$9)),0)),"",INDEX($B$10:$B$34,COLUMN(AZ$44)-COLUMN($AC$44)+1))</f>
        <v/>
      </c>
      <c r="BA62" s="16">
        <f>IF(ISERROR(MATCH($B27,OFFSET($F$9,COLUMN(BA$44)-COLUMN($AC$44)+1,0,1,COLUMNS($F$9:$K$9)),0)),"",INDEX($B$10:$B$34,COLUMN(BA$44)-COLUMN($AC$44)+1))</f>
        <v/>
      </c>
      <c r="BB62" s="4" t="n"/>
      <c r="BC62" s="16">
        <f>IF(AC62="","",INDEX($R$10:$R$34,MATCH(AC62,$B$10:$B$34,0)))</f>
        <v/>
      </c>
      <c r="BD62" s="16">
        <f>IF(AD62="","",INDEX($R$10:$R$34,MATCH(AD62,$B$10:$B$34,0)))</f>
        <v/>
      </c>
      <c r="BE62" s="16">
        <f>IF(AE62="","",INDEX($R$10:$R$34,MATCH(AE62,$B$10:$B$34,0)))</f>
        <v/>
      </c>
      <c r="BF62" s="16">
        <f>IF(AF62="","",INDEX($R$10:$R$34,MATCH(AF62,$B$10:$B$34,0)))</f>
        <v/>
      </c>
      <c r="BG62" s="16">
        <f>IF(AG62="","",INDEX($R$10:$R$34,MATCH(AG62,$B$10:$B$34,0)))</f>
        <v/>
      </c>
      <c r="BH62" s="16">
        <f>IF(AH62="","",INDEX($R$10:$R$34,MATCH(AH62,$B$10:$B$34,0)))</f>
        <v/>
      </c>
      <c r="BI62" s="16">
        <f>IF(AI62="","",INDEX($R$10:$R$34,MATCH(AI62,$B$10:$B$34,0)))</f>
        <v/>
      </c>
      <c r="BJ62" s="16">
        <f>IF(AJ62="","",INDEX($R$10:$R$34,MATCH(AJ62,$B$10:$B$34,0)))</f>
        <v/>
      </c>
      <c r="BK62" s="16">
        <f>IF(AK62="","",INDEX($R$10:$R$34,MATCH(AK62,$B$10:$B$34,0)))</f>
        <v/>
      </c>
      <c r="BL62" s="16">
        <f>IF(AL62="","",INDEX($R$10:$R$34,MATCH(AL62,$B$10:$B$34,0)))</f>
        <v/>
      </c>
      <c r="BM62" s="16">
        <f>IF(AM62="","",INDEX($R$10:$R$34,MATCH(AM62,$B$10:$B$34,0)))</f>
        <v/>
      </c>
      <c r="BN62" s="16">
        <f>IF(AN62="","",INDEX($R$10:$R$34,MATCH(AN62,$B$10:$B$34,0)))</f>
        <v/>
      </c>
      <c r="BO62" s="16">
        <f>IF(AO62="","",INDEX($R$10:$R$34,MATCH(AO62,$B$10:$B$34,0)))</f>
        <v/>
      </c>
      <c r="BP62" s="16">
        <f>IF(AP62="","",INDEX($R$10:$R$34,MATCH(AP62,$B$10:$B$34,0)))</f>
        <v/>
      </c>
      <c r="BQ62" s="16">
        <f>IF(AQ62="","",INDEX($R$10:$R$34,MATCH(AQ62,$B$10:$B$34,0)))</f>
        <v/>
      </c>
      <c r="BR62" s="16">
        <f>IF(AR62="","",INDEX($R$10:$R$34,MATCH(AR62,$B$10:$B$34,0)))</f>
        <v/>
      </c>
      <c r="BS62" s="16">
        <f>IF(AS62="","",INDEX($R$10:$R$34,MATCH(AS62,$B$10:$B$34,0)))</f>
        <v/>
      </c>
      <c r="BT62" s="16">
        <f>IF(AT62="","",INDEX($R$10:$R$34,MATCH(AT62,$B$10:$B$34,0)))</f>
        <v/>
      </c>
      <c r="BU62" s="16">
        <f>IF(AU62="","",INDEX($R$10:$R$34,MATCH(AU62,$B$10:$B$34,0)))</f>
        <v/>
      </c>
      <c r="BV62" s="16">
        <f>IF(AV62="","",INDEX($R$10:$R$34,MATCH(AV62,$B$10:$B$34,0)))</f>
        <v/>
      </c>
      <c r="BW62" s="16">
        <f>IF(AW62="","",INDEX($R$10:$R$34,MATCH(AW62,$B$10:$B$34,0)))</f>
        <v/>
      </c>
      <c r="BX62" s="16">
        <f>IF(AX62="","",INDEX($R$10:$R$34,MATCH(AX62,$B$10:$B$34,0)))</f>
        <v/>
      </c>
      <c r="BY62" s="16">
        <f>IF(AY62="","",INDEX($R$10:$R$34,MATCH(AY62,$B$10:$B$34,0)))</f>
        <v/>
      </c>
      <c r="BZ62" s="16">
        <f>IF(AZ62="","",INDEX($R$10:$R$34,MATCH(AZ62,$B$10:$B$34,0)))</f>
        <v/>
      </c>
      <c r="CA62" s="16">
        <f>IF(BA62="","",INDEX($R$10:$R$34,MATCH(BA62,$B$10:$B$34,0)))</f>
        <v/>
      </c>
      <c r="CB62" s="4" t="n"/>
      <c r="CC62" s="23">
        <f>IF(C27="",NA(),IF(O27=0,NA(),P27))</f>
        <v/>
      </c>
      <c r="CD62" s="24">
        <f>IF(C27="",NA(),IF(O27=0,NA(),IF(T27&lt;=0.01,O27,NA())))</f>
        <v/>
      </c>
      <c r="CE62" s="24">
        <f>IF(C27="",NA(),IF(ISERROR(CD62),NA(),N27-O27))</f>
        <v/>
      </c>
      <c r="CF62" s="24">
        <f>IF(C27="",NA(),IF(ISERROR(CD62),NA(),O27-L27))</f>
        <v/>
      </c>
      <c r="CG62" s="24">
        <f>IF(C27="",NA(),IF(O27=0,NA(),IF(T27&gt;0,O27,NA())))</f>
        <v/>
      </c>
      <c r="CH62" s="24">
        <f>IF(C27="",NA(),IF(ISERROR(CG62),NA(),N27-O27))</f>
        <v/>
      </c>
      <c r="CI62" s="24">
        <f>IF(C27="",NA(),IF(ISERROR(CG62),NA(),O27-L27))</f>
        <v/>
      </c>
      <c r="CJ62" s="23">
        <f>IF(C27="",NA(),IF(O27=0,NA(),T27))</f>
        <v/>
      </c>
      <c r="CK62" s="23">
        <f>IF(C27="",NA(),IF(O27=0,S27/5,NA()))</f>
        <v/>
      </c>
      <c r="CL62" s="23">
        <f>IF(C27="",NA(),IF(O27=0,S27,NA()))</f>
        <v/>
      </c>
      <c r="CM62" s="50">
        <f>OFFSET(CM62,-1,0,1,1)+1</f>
        <v/>
      </c>
    </row>
    <row r="63" ht="20" customFormat="1" customHeight="1" s="3">
      <c r="L63" s="15" t="n"/>
      <c r="V63" s="16">
        <f>IF(F28="",0,INDEX($Q$10:$Q$34,MATCH(F28,$B$10:$B$34,0)))</f>
        <v/>
      </c>
      <c r="W63" s="16">
        <f>IF(G28="",0,INDEX($Q$10:$Q$34,MATCH(G28,$B$10:$B$34,0)))</f>
        <v/>
      </c>
      <c r="X63" s="16">
        <f>IF(H28="",0,INDEX($Q$10:$Q$34,MATCH(H28,$B$10:$B$34,0)))</f>
        <v/>
      </c>
      <c r="Y63" s="16">
        <f>IF(I28="",0,INDEX($Q$10:$Q$34,MATCH(I28,$B$10:$B$34,0)))</f>
        <v/>
      </c>
      <c r="Z63" s="16">
        <f>IF(J28="",0,INDEX($Q$10:$Q$34,MATCH(J28,$B$10:$B$34,0)))</f>
        <v/>
      </c>
      <c r="AA63" s="16">
        <f>IF(K28="",0,INDEX($Q$10:$Q$34,MATCH(K28,$B$10:$B$34,0)))</f>
        <v/>
      </c>
      <c r="AB63" s="4" t="n"/>
      <c r="AC63" s="16">
        <f>IF(ISERROR(MATCH($B28,OFFSET($F$9,COLUMN(AC$44)-COLUMN($AC$44)+1,0,1,COLUMNS($F$9:$K$9)),0)),"",INDEX($B$10:$B$34,COLUMN(AC$44)-COLUMN($AC$44)+1))</f>
        <v/>
      </c>
      <c r="AD63" s="16">
        <f>IF(ISERROR(MATCH($B28,OFFSET($F$9,COLUMN(AD$44)-COLUMN($AC$44)+1,0,1,COLUMNS($F$9:$K$9)),0)),"",INDEX($B$10:$B$34,COLUMN(AD$44)-COLUMN($AC$44)+1))</f>
        <v/>
      </c>
      <c r="AE63" s="16">
        <f>IF(ISERROR(MATCH($B28,OFFSET($F$9,COLUMN(AE$44)-COLUMN($AC$44)+1,0,1,COLUMNS($F$9:$K$9)),0)),"",INDEX($B$10:$B$34,COLUMN(AE$44)-COLUMN($AC$44)+1))</f>
        <v/>
      </c>
      <c r="AF63" s="16">
        <f>IF(ISERROR(MATCH($B28,OFFSET($F$9,COLUMN(AF$44)-COLUMN($AC$44)+1,0,1,COLUMNS($F$9:$K$9)),0)),"",INDEX($B$10:$B$34,COLUMN(AF$44)-COLUMN($AC$44)+1))</f>
        <v/>
      </c>
      <c r="AG63" s="16">
        <f>IF(ISERROR(MATCH($B28,OFFSET($F$9,COLUMN(AG$44)-COLUMN($AC$44)+1,0,1,COLUMNS($F$9:$K$9)),0)),"",INDEX($B$10:$B$34,COLUMN(AG$44)-COLUMN($AC$44)+1))</f>
        <v/>
      </c>
      <c r="AH63" s="16">
        <f>IF(ISERROR(MATCH($B28,OFFSET($F$9,COLUMN(AH$44)-COLUMN($AC$44)+1,0,1,COLUMNS($F$9:$K$9)),0)),"",INDEX($B$10:$B$34,COLUMN(AH$44)-COLUMN($AC$44)+1))</f>
        <v/>
      </c>
      <c r="AI63" s="16">
        <f>IF(ISERROR(MATCH($B28,OFFSET($F$9,COLUMN(AI$44)-COLUMN($AC$44)+1,0,1,COLUMNS($F$9:$K$9)),0)),"",INDEX($B$10:$B$34,COLUMN(AI$44)-COLUMN($AC$44)+1))</f>
        <v/>
      </c>
      <c r="AJ63" s="16">
        <f>IF(ISERROR(MATCH($B28,OFFSET($F$9,COLUMN(AJ$44)-COLUMN($AC$44)+1,0,1,COLUMNS($F$9:$K$9)),0)),"",INDEX($B$10:$B$34,COLUMN(AJ$44)-COLUMN($AC$44)+1))</f>
        <v/>
      </c>
      <c r="AK63" s="16">
        <f>IF(ISERROR(MATCH($B28,OFFSET($F$9,COLUMN(AK$44)-COLUMN($AC$44)+1,0,1,COLUMNS($F$9:$K$9)),0)),"",INDEX($B$10:$B$34,COLUMN(AK$44)-COLUMN($AC$44)+1))</f>
        <v/>
      </c>
      <c r="AL63" s="16">
        <f>IF(ISERROR(MATCH($B28,OFFSET($F$9,COLUMN(AL$44)-COLUMN($AC$44)+1,0,1,COLUMNS($F$9:$K$9)),0)),"",INDEX($B$10:$B$34,COLUMN(AL$44)-COLUMN($AC$44)+1))</f>
        <v/>
      </c>
      <c r="AM63" s="16">
        <f>IF(ISERROR(MATCH($B28,OFFSET($F$9,COLUMN(AM$44)-COLUMN($AC$44)+1,0,1,COLUMNS($F$9:$K$9)),0)),"",INDEX($B$10:$B$34,COLUMN(AM$44)-COLUMN($AC$44)+1))</f>
        <v/>
      </c>
      <c r="AN63" s="16">
        <f>IF(ISERROR(MATCH($B28,OFFSET($F$9,COLUMN(AN$44)-COLUMN($AC$44)+1,0,1,COLUMNS($F$9:$K$9)),0)),"",INDEX($B$10:$B$34,COLUMN(AN$44)-COLUMN($AC$44)+1))</f>
        <v/>
      </c>
      <c r="AO63" s="16">
        <f>IF(ISERROR(MATCH($B28,OFFSET($F$9,COLUMN(AO$44)-COLUMN($AC$44)+1,0,1,COLUMNS($F$9:$K$9)),0)),"",INDEX($B$10:$B$34,COLUMN(AO$44)-COLUMN($AC$44)+1))</f>
        <v/>
      </c>
      <c r="AP63" s="16">
        <f>IF(ISERROR(MATCH($B28,OFFSET($F$9,COLUMN(AP$44)-COLUMN($AC$44)+1,0,1,COLUMNS($F$9:$K$9)),0)),"",INDEX($B$10:$B$34,COLUMN(AP$44)-COLUMN($AC$44)+1))</f>
        <v/>
      </c>
      <c r="AQ63" s="16">
        <f>IF(ISERROR(MATCH($B28,OFFSET($F$9,COLUMN(AQ$44)-COLUMN($AC$44)+1,0,1,COLUMNS($F$9:$K$9)),0)),"",INDEX($B$10:$B$34,COLUMN(AQ$44)-COLUMN($AC$44)+1))</f>
        <v/>
      </c>
      <c r="AR63" s="16">
        <f>IF(ISERROR(MATCH($B28,OFFSET($F$9,COLUMN(AR$44)-COLUMN($AC$44)+1,0,1,COLUMNS($F$9:$K$9)),0)),"",INDEX($B$10:$B$34,COLUMN(AR$44)-COLUMN($AC$44)+1))</f>
        <v/>
      </c>
      <c r="AS63" s="16">
        <f>IF(ISERROR(MATCH($B28,OFFSET($F$9,COLUMN(AS$44)-COLUMN($AC$44)+1,0,1,COLUMNS($F$9:$K$9)),0)),"",INDEX($B$10:$B$34,COLUMN(AS$44)-COLUMN($AC$44)+1))</f>
        <v/>
      </c>
      <c r="AT63" s="16">
        <f>IF(ISERROR(MATCH($B28,OFFSET($F$9,COLUMN(AT$44)-COLUMN($AC$44)+1,0,1,COLUMNS($F$9:$K$9)),0)),"",INDEX($B$10:$B$34,COLUMN(AT$44)-COLUMN($AC$44)+1))</f>
        <v/>
      </c>
      <c r="AU63" s="16">
        <f>IF(ISERROR(MATCH($B28,OFFSET($F$9,COLUMN(AU$44)-COLUMN($AC$44)+1,0,1,COLUMNS($F$9:$K$9)),0)),"",INDEX($B$10:$B$34,COLUMN(AU$44)-COLUMN($AC$44)+1))</f>
        <v/>
      </c>
      <c r="AV63" s="16">
        <f>IF(ISERROR(MATCH($B28,OFFSET($F$9,COLUMN(AV$44)-COLUMN($AC$44)+1,0,1,COLUMNS($F$9:$K$9)),0)),"",INDEX($B$10:$B$34,COLUMN(AV$44)-COLUMN($AC$44)+1))</f>
        <v/>
      </c>
      <c r="AW63" s="16">
        <f>IF(ISERROR(MATCH($B28,OFFSET($F$9,COLUMN(AW$44)-COLUMN($AC$44)+1,0,1,COLUMNS($F$9:$K$9)),0)),"",INDEX($B$10:$B$34,COLUMN(AW$44)-COLUMN($AC$44)+1))</f>
        <v/>
      </c>
      <c r="AX63" s="16">
        <f>IF(ISERROR(MATCH($B28,OFFSET($F$9,COLUMN(AX$44)-COLUMN($AC$44)+1,0,1,COLUMNS($F$9:$K$9)),0)),"",INDEX($B$10:$B$34,COLUMN(AX$44)-COLUMN($AC$44)+1))</f>
        <v/>
      </c>
      <c r="AY63" s="16">
        <f>IF(ISERROR(MATCH($B28,OFFSET($F$9,COLUMN(AY$44)-COLUMN($AC$44)+1,0,1,COLUMNS($F$9:$K$9)),0)),"",INDEX($B$10:$B$34,COLUMN(AY$44)-COLUMN($AC$44)+1))</f>
        <v/>
      </c>
      <c r="AZ63" s="16">
        <f>IF(ISERROR(MATCH($B28,OFFSET($F$9,COLUMN(AZ$44)-COLUMN($AC$44)+1,0,1,COLUMNS($F$9:$K$9)),0)),"",INDEX($B$10:$B$34,COLUMN(AZ$44)-COLUMN($AC$44)+1))</f>
        <v/>
      </c>
      <c r="BA63" s="16">
        <f>IF(ISERROR(MATCH($B28,OFFSET($F$9,COLUMN(BA$44)-COLUMN($AC$44)+1,0,1,COLUMNS($F$9:$K$9)),0)),"",INDEX($B$10:$B$34,COLUMN(BA$44)-COLUMN($AC$44)+1))</f>
        <v/>
      </c>
      <c r="BB63" s="4" t="n"/>
      <c r="BC63" s="16">
        <f>IF(AC63="","",INDEX($R$10:$R$34,MATCH(AC63,$B$10:$B$34,0)))</f>
        <v/>
      </c>
      <c r="BD63" s="16">
        <f>IF(AD63="","",INDEX($R$10:$R$34,MATCH(AD63,$B$10:$B$34,0)))</f>
        <v/>
      </c>
      <c r="BE63" s="16">
        <f>IF(AE63="","",INDEX($R$10:$R$34,MATCH(AE63,$B$10:$B$34,0)))</f>
        <v/>
      </c>
      <c r="BF63" s="16">
        <f>IF(AF63="","",INDEX($R$10:$R$34,MATCH(AF63,$B$10:$B$34,0)))</f>
        <v/>
      </c>
      <c r="BG63" s="16">
        <f>IF(AG63="","",INDEX($R$10:$R$34,MATCH(AG63,$B$10:$B$34,0)))</f>
        <v/>
      </c>
      <c r="BH63" s="16">
        <f>IF(AH63="","",INDEX($R$10:$R$34,MATCH(AH63,$B$10:$B$34,0)))</f>
        <v/>
      </c>
      <c r="BI63" s="16">
        <f>IF(AI63="","",INDEX($R$10:$R$34,MATCH(AI63,$B$10:$B$34,0)))</f>
        <v/>
      </c>
      <c r="BJ63" s="16">
        <f>IF(AJ63="","",INDEX($R$10:$R$34,MATCH(AJ63,$B$10:$B$34,0)))</f>
        <v/>
      </c>
      <c r="BK63" s="16">
        <f>IF(AK63="","",INDEX($R$10:$R$34,MATCH(AK63,$B$10:$B$34,0)))</f>
        <v/>
      </c>
      <c r="BL63" s="16">
        <f>IF(AL63="","",INDEX($R$10:$R$34,MATCH(AL63,$B$10:$B$34,0)))</f>
        <v/>
      </c>
      <c r="BM63" s="16">
        <f>IF(AM63="","",INDEX($R$10:$R$34,MATCH(AM63,$B$10:$B$34,0)))</f>
        <v/>
      </c>
      <c r="BN63" s="16">
        <f>IF(AN63="","",INDEX($R$10:$R$34,MATCH(AN63,$B$10:$B$34,0)))</f>
        <v/>
      </c>
      <c r="BO63" s="16">
        <f>IF(AO63="","",INDEX($R$10:$R$34,MATCH(AO63,$B$10:$B$34,0)))</f>
        <v/>
      </c>
      <c r="BP63" s="16">
        <f>IF(AP63="","",INDEX($R$10:$R$34,MATCH(AP63,$B$10:$B$34,0)))</f>
        <v/>
      </c>
      <c r="BQ63" s="16">
        <f>IF(AQ63="","",INDEX($R$10:$R$34,MATCH(AQ63,$B$10:$B$34,0)))</f>
        <v/>
      </c>
      <c r="BR63" s="16">
        <f>IF(AR63="","",INDEX($R$10:$R$34,MATCH(AR63,$B$10:$B$34,0)))</f>
        <v/>
      </c>
      <c r="BS63" s="16">
        <f>IF(AS63="","",INDEX($R$10:$R$34,MATCH(AS63,$B$10:$B$34,0)))</f>
        <v/>
      </c>
      <c r="BT63" s="16">
        <f>IF(AT63="","",INDEX($R$10:$R$34,MATCH(AT63,$B$10:$B$34,0)))</f>
        <v/>
      </c>
      <c r="BU63" s="16">
        <f>IF(AU63="","",INDEX($R$10:$R$34,MATCH(AU63,$B$10:$B$34,0)))</f>
        <v/>
      </c>
      <c r="BV63" s="16">
        <f>IF(AV63="","",INDEX($R$10:$R$34,MATCH(AV63,$B$10:$B$34,0)))</f>
        <v/>
      </c>
      <c r="BW63" s="16">
        <f>IF(AW63="","",INDEX($R$10:$R$34,MATCH(AW63,$B$10:$B$34,0)))</f>
        <v/>
      </c>
      <c r="BX63" s="16">
        <f>IF(AX63="","",INDEX($R$10:$R$34,MATCH(AX63,$B$10:$B$34,0)))</f>
        <v/>
      </c>
      <c r="BY63" s="16">
        <f>IF(AY63="","",INDEX($R$10:$R$34,MATCH(AY63,$B$10:$B$34,0)))</f>
        <v/>
      </c>
      <c r="BZ63" s="16">
        <f>IF(AZ63="","",INDEX($R$10:$R$34,MATCH(AZ63,$B$10:$B$34,0)))</f>
        <v/>
      </c>
      <c r="CA63" s="16">
        <f>IF(BA63="","",INDEX($R$10:$R$34,MATCH(BA63,$B$10:$B$34,0)))</f>
        <v/>
      </c>
      <c r="CB63" s="4" t="n"/>
      <c r="CC63" s="23">
        <f>IF(C28="",NA(),IF(O28=0,NA(),P28))</f>
        <v/>
      </c>
      <c r="CD63" s="24">
        <f>IF(C28="",NA(),IF(O28=0,NA(),IF(T28&lt;=0.01,O28,NA())))</f>
        <v/>
      </c>
      <c r="CE63" s="24">
        <f>IF(C28="",NA(),IF(ISERROR(CD63),NA(),N28-O28))</f>
        <v/>
      </c>
      <c r="CF63" s="24">
        <f>IF(C28="",NA(),IF(ISERROR(CD63),NA(),O28-L28))</f>
        <v/>
      </c>
      <c r="CG63" s="24">
        <f>IF(C28="",NA(),IF(O28=0,NA(),IF(T28&gt;0,O28,NA())))</f>
        <v/>
      </c>
      <c r="CH63" s="24">
        <f>IF(C28="",NA(),IF(ISERROR(CG63),NA(),N28-O28))</f>
        <v/>
      </c>
      <c r="CI63" s="24">
        <f>IF(C28="",NA(),IF(ISERROR(CG63),NA(),O28-L28))</f>
        <v/>
      </c>
      <c r="CJ63" s="23">
        <f>IF(C28="",NA(),IF(O28=0,NA(),T28))</f>
        <v/>
      </c>
      <c r="CK63" s="23">
        <f>IF(C28="",NA(),IF(O28=0,S28/5,NA()))</f>
        <v/>
      </c>
      <c r="CL63" s="23">
        <f>IF(C28="",NA(),IF(O28=0,S28,NA()))</f>
        <v/>
      </c>
      <c r="CM63" s="50">
        <f>OFFSET(CM63,-1,0,1,1)+1</f>
        <v/>
      </c>
    </row>
    <row r="64" ht="20" customFormat="1" customHeight="1" s="3">
      <c r="L64" s="15" t="n"/>
      <c r="V64" s="16">
        <f>IF(F29="",0,INDEX($Q$10:$Q$34,MATCH(F29,$B$10:$B$34,0)))</f>
        <v/>
      </c>
      <c r="W64" s="16">
        <f>IF(G29="",0,INDEX($Q$10:$Q$34,MATCH(G29,$B$10:$B$34,0)))</f>
        <v/>
      </c>
      <c r="X64" s="16">
        <f>IF(H29="",0,INDEX($Q$10:$Q$34,MATCH(H29,$B$10:$B$34,0)))</f>
        <v/>
      </c>
      <c r="Y64" s="16">
        <f>IF(I29="",0,INDEX($Q$10:$Q$34,MATCH(I29,$B$10:$B$34,0)))</f>
        <v/>
      </c>
      <c r="Z64" s="16">
        <f>IF(J29="",0,INDEX($Q$10:$Q$34,MATCH(J29,$B$10:$B$34,0)))</f>
        <v/>
      </c>
      <c r="AA64" s="16">
        <f>IF(K29="",0,INDEX($Q$10:$Q$34,MATCH(K29,$B$10:$B$34,0)))</f>
        <v/>
      </c>
      <c r="AB64" s="4" t="n"/>
      <c r="AC64" s="16">
        <f>IF(ISERROR(MATCH($B29,OFFSET($F$9,COLUMN(AC$44)-COLUMN($AC$44)+1,0,1,COLUMNS($F$9:$K$9)),0)),"",INDEX($B$10:$B$34,COLUMN(AC$44)-COLUMN($AC$44)+1))</f>
        <v/>
      </c>
      <c r="AD64" s="16">
        <f>IF(ISERROR(MATCH($B29,OFFSET($F$9,COLUMN(AD$44)-COLUMN($AC$44)+1,0,1,COLUMNS($F$9:$K$9)),0)),"",INDEX($B$10:$B$34,COLUMN(AD$44)-COLUMN($AC$44)+1))</f>
        <v/>
      </c>
      <c r="AE64" s="16">
        <f>IF(ISERROR(MATCH($B29,OFFSET($F$9,COLUMN(AE$44)-COLUMN($AC$44)+1,0,1,COLUMNS($F$9:$K$9)),0)),"",INDEX($B$10:$B$34,COLUMN(AE$44)-COLUMN($AC$44)+1))</f>
        <v/>
      </c>
      <c r="AF64" s="16">
        <f>IF(ISERROR(MATCH($B29,OFFSET($F$9,COLUMN(AF$44)-COLUMN($AC$44)+1,0,1,COLUMNS($F$9:$K$9)),0)),"",INDEX($B$10:$B$34,COLUMN(AF$44)-COLUMN($AC$44)+1))</f>
        <v/>
      </c>
      <c r="AG64" s="16">
        <f>IF(ISERROR(MATCH($B29,OFFSET($F$9,COLUMN(AG$44)-COLUMN($AC$44)+1,0,1,COLUMNS($F$9:$K$9)),0)),"",INDEX($B$10:$B$34,COLUMN(AG$44)-COLUMN($AC$44)+1))</f>
        <v/>
      </c>
      <c r="AH64" s="16">
        <f>IF(ISERROR(MATCH($B29,OFFSET($F$9,COLUMN(AH$44)-COLUMN($AC$44)+1,0,1,COLUMNS($F$9:$K$9)),0)),"",INDEX($B$10:$B$34,COLUMN(AH$44)-COLUMN($AC$44)+1))</f>
        <v/>
      </c>
      <c r="AI64" s="16">
        <f>IF(ISERROR(MATCH($B29,OFFSET($F$9,COLUMN(AI$44)-COLUMN($AC$44)+1,0,1,COLUMNS($F$9:$K$9)),0)),"",INDEX($B$10:$B$34,COLUMN(AI$44)-COLUMN($AC$44)+1))</f>
        <v/>
      </c>
      <c r="AJ64" s="16">
        <f>IF(ISERROR(MATCH($B29,OFFSET($F$9,COLUMN(AJ$44)-COLUMN($AC$44)+1,0,1,COLUMNS($F$9:$K$9)),0)),"",INDEX($B$10:$B$34,COLUMN(AJ$44)-COLUMN($AC$44)+1))</f>
        <v/>
      </c>
      <c r="AK64" s="16">
        <f>IF(ISERROR(MATCH($B29,OFFSET($F$9,COLUMN(AK$44)-COLUMN($AC$44)+1,0,1,COLUMNS($F$9:$K$9)),0)),"",INDEX($B$10:$B$34,COLUMN(AK$44)-COLUMN($AC$44)+1))</f>
        <v/>
      </c>
      <c r="AL64" s="16">
        <f>IF(ISERROR(MATCH($B29,OFFSET($F$9,COLUMN(AL$44)-COLUMN($AC$44)+1,0,1,COLUMNS($F$9:$K$9)),0)),"",INDEX($B$10:$B$34,COLUMN(AL$44)-COLUMN($AC$44)+1))</f>
        <v/>
      </c>
      <c r="AM64" s="16">
        <f>IF(ISERROR(MATCH($B29,OFFSET($F$9,COLUMN(AM$44)-COLUMN($AC$44)+1,0,1,COLUMNS($F$9:$K$9)),0)),"",INDEX($B$10:$B$34,COLUMN(AM$44)-COLUMN($AC$44)+1))</f>
        <v/>
      </c>
      <c r="AN64" s="16">
        <f>IF(ISERROR(MATCH($B29,OFFSET($F$9,COLUMN(AN$44)-COLUMN($AC$44)+1,0,1,COLUMNS($F$9:$K$9)),0)),"",INDEX($B$10:$B$34,COLUMN(AN$44)-COLUMN($AC$44)+1))</f>
        <v/>
      </c>
      <c r="AO64" s="16">
        <f>IF(ISERROR(MATCH($B29,OFFSET($F$9,COLUMN(AO$44)-COLUMN($AC$44)+1,0,1,COLUMNS($F$9:$K$9)),0)),"",INDEX($B$10:$B$34,COLUMN(AO$44)-COLUMN($AC$44)+1))</f>
        <v/>
      </c>
      <c r="AP64" s="16">
        <f>IF(ISERROR(MATCH($B29,OFFSET($F$9,COLUMN(AP$44)-COLUMN($AC$44)+1,0,1,COLUMNS($F$9:$K$9)),0)),"",INDEX($B$10:$B$34,COLUMN(AP$44)-COLUMN($AC$44)+1))</f>
        <v/>
      </c>
      <c r="AQ64" s="16">
        <f>IF(ISERROR(MATCH($B29,OFFSET($F$9,COLUMN(AQ$44)-COLUMN($AC$44)+1,0,1,COLUMNS($F$9:$K$9)),0)),"",INDEX($B$10:$B$34,COLUMN(AQ$44)-COLUMN($AC$44)+1))</f>
        <v/>
      </c>
      <c r="AR64" s="16">
        <f>IF(ISERROR(MATCH($B29,OFFSET($F$9,COLUMN(AR$44)-COLUMN($AC$44)+1,0,1,COLUMNS($F$9:$K$9)),0)),"",INDEX($B$10:$B$34,COLUMN(AR$44)-COLUMN($AC$44)+1))</f>
        <v/>
      </c>
      <c r="AS64" s="16">
        <f>IF(ISERROR(MATCH($B29,OFFSET($F$9,COLUMN(AS$44)-COLUMN($AC$44)+1,0,1,COLUMNS($F$9:$K$9)),0)),"",INDEX($B$10:$B$34,COLUMN(AS$44)-COLUMN($AC$44)+1))</f>
        <v/>
      </c>
      <c r="AT64" s="16">
        <f>IF(ISERROR(MATCH($B29,OFFSET($F$9,COLUMN(AT$44)-COLUMN($AC$44)+1,0,1,COLUMNS($F$9:$K$9)),0)),"",INDEX($B$10:$B$34,COLUMN(AT$44)-COLUMN($AC$44)+1))</f>
        <v/>
      </c>
      <c r="AU64" s="16">
        <f>IF(ISERROR(MATCH($B29,OFFSET($F$9,COLUMN(AU$44)-COLUMN($AC$44)+1,0,1,COLUMNS($F$9:$K$9)),0)),"",INDEX($B$10:$B$34,COLUMN(AU$44)-COLUMN($AC$44)+1))</f>
        <v/>
      </c>
      <c r="AV64" s="16">
        <f>IF(ISERROR(MATCH($B29,OFFSET($F$9,COLUMN(AV$44)-COLUMN($AC$44)+1,0,1,COLUMNS($F$9:$K$9)),0)),"",INDEX($B$10:$B$34,COLUMN(AV$44)-COLUMN($AC$44)+1))</f>
        <v/>
      </c>
      <c r="AW64" s="16">
        <f>IF(ISERROR(MATCH($B29,OFFSET($F$9,COLUMN(AW$44)-COLUMN($AC$44)+1,0,1,COLUMNS($F$9:$K$9)),0)),"",INDEX($B$10:$B$34,COLUMN(AW$44)-COLUMN($AC$44)+1))</f>
        <v/>
      </c>
      <c r="AX64" s="16">
        <f>IF(ISERROR(MATCH($B29,OFFSET($F$9,COLUMN(AX$44)-COLUMN($AC$44)+1,0,1,COLUMNS($F$9:$K$9)),0)),"",INDEX($B$10:$B$34,COLUMN(AX$44)-COLUMN($AC$44)+1))</f>
        <v/>
      </c>
      <c r="AY64" s="16">
        <f>IF(ISERROR(MATCH($B29,OFFSET($F$9,COLUMN(AY$44)-COLUMN($AC$44)+1,0,1,COLUMNS($F$9:$K$9)),0)),"",INDEX($B$10:$B$34,COLUMN(AY$44)-COLUMN($AC$44)+1))</f>
        <v/>
      </c>
      <c r="AZ64" s="16">
        <f>IF(ISERROR(MATCH($B29,OFFSET($F$9,COLUMN(AZ$44)-COLUMN($AC$44)+1,0,1,COLUMNS($F$9:$K$9)),0)),"",INDEX($B$10:$B$34,COLUMN(AZ$44)-COLUMN($AC$44)+1))</f>
        <v/>
      </c>
      <c r="BA64" s="16">
        <f>IF(ISERROR(MATCH($B29,OFFSET($F$9,COLUMN(BA$44)-COLUMN($AC$44)+1,0,1,COLUMNS($F$9:$K$9)),0)),"",INDEX($B$10:$B$34,COLUMN(BA$44)-COLUMN($AC$44)+1))</f>
        <v/>
      </c>
      <c r="BB64" s="4" t="n"/>
      <c r="BC64" s="16">
        <f>IF(AC64="","",INDEX($R$10:$R$34,MATCH(AC64,$B$10:$B$34,0)))</f>
        <v/>
      </c>
      <c r="BD64" s="16">
        <f>IF(AD64="","",INDEX($R$10:$R$34,MATCH(AD64,$B$10:$B$34,0)))</f>
        <v/>
      </c>
      <c r="BE64" s="16">
        <f>IF(AE64="","",INDEX($R$10:$R$34,MATCH(AE64,$B$10:$B$34,0)))</f>
        <v/>
      </c>
      <c r="BF64" s="16">
        <f>IF(AF64="","",INDEX($R$10:$R$34,MATCH(AF64,$B$10:$B$34,0)))</f>
        <v/>
      </c>
      <c r="BG64" s="16">
        <f>IF(AG64="","",INDEX($R$10:$R$34,MATCH(AG64,$B$10:$B$34,0)))</f>
        <v/>
      </c>
      <c r="BH64" s="16">
        <f>IF(AH64="","",INDEX($R$10:$R$34,MATCH(AH64,$B$10:$B$34,0)))</f>
        <v/>
      </c>
      <c r="BI64" s="16">
        <f>IF(AI64="","",INDEX($R$10:$R$34,MATCH(AI64,$B$10:$B$34,0)))</f>
        <v/>
      </c>
      <c r="BJ64" s="16">
        <f>IF(AJ64="","",INDEX($R$10:$R$34,MATCH(AJ64,$B$10:$B$34,0)))</f>
        <v/>
      </c>
      <c r="BK64" s="16">
        <f>IF(AK64="","",INDEX($R$10:$R$34,MATCH(AK64,$B$10:$B$34,0)))</f>
        <v/>
      </c>
      <c r="BL64" s="16">
        <f>IF(AL64="","",INDEX($R$10:$R$34,MATCH(AL64,$B$10:$B$34,0)))</f>
        <v/>
      </c>
      <c r="BM64" s="16">
        <f>IF(AM64="","",INDEX($R$10:$R$34,MATCH(AM64,$B$10:$B$34,0)))</f>
        <v/>
      </c>
      <c r="BN64" s="16">
        <f>IF(AN64="","",INDEX($R$10:$R$34,MATCH(AN64,$B$10:$B$34,0)))</f>
        <v/>
      </c>
      <c r="BO64" s="16">
        <f>IF(AO64="","",INDEX($R$10:$R$34,MATCH(AO64,$B$10:$B$34,0)))</f>
        <v/>
      </c>
      <c r="BP64" s="16">
        <f>IF(AP64="","",INDEX($R$10:$R$34,MATCH(AP64,$B$10:$B$34,0)))</f>
        <v/>
      </c>
      <c r="BQ64" s="16">
        <f>IF(AQ64="","",INDEX($R$10:$R$34,MATCH(AQ64,$B$10:$B$34,0)))</f>
        <v/>
      </c>
      <c r="BR64" s="16">
        <f>IF(AR64="","",INDEX($R$10:$R$34,MATCH(AR64,$B$10:$B$34,0)))</f>
        <v/>
      </c>
      <c r="BS64" s="16">
        <f>IF(AS64="","",INDEX($R$10:$R$34,MATCH(AS64,$B$10:$B$34,0)))</f>
        <v/>
      </c>
      <c r="BT64" s="16">
        <f>IF(AT64="","",INDEX($R$10:$R$34,MATCH(AT64,$B$10:$B$34,0)))</f>
        <v/>
      </c>
      <c r="BU64" s="16">
        <f>IF(AU64="","",INDEX($R$10:$R$34,MATCH(AU64,$B$10:$B$34,0)))</f>
        <v/>
      </c>
      <c r="BV64" s="16">
        <f>IF(AV64="","",INDEX($R$10:$R$34,MATCH(AV64,$B$10:$B$34,0)))</f>
        <v/>
      </c>
      <c r="BW64" s="16">
        <f>IF(AW64="","",INDEX($R$10:$R$34,MATCH(AW64,$B$10:$B$34,0)))</f>
        <v/>
      </c>
      <c r="BX64" s="16">
        <f>IF(AX64="","",INDEX($R$10:$R$34,MATCH(AX64,$B$10:$B$34,0)))</f>
        <v/>
      </c>
      <c r="BY64" s="16">
        <f>IF(AY64="","",INDEX($R$10:$R$34,MATCH(AY64,$B$10:$B$34,0)))</f>
        <v/>
      </c>
      <c r="BZ64" s="16">
        <f>IF(AZ64="","",INDEX($R$10:$R$34,MATCH(AZ64,$B$10:$B$34,0)))</f>
        <v/>
      </c>
      <c r="CA64" s="16">
        <f>IF(BA64="","",INDEX($R$10:$R$34,MATCH(BA64,$B$10:$B$34,0)))</f>
        <v/>
      </c>
      <c r="CB64" s="4" t="n"/>
      <c r="CC64" s="23">
        <f>IF(C29="",NA(),IF(O29=0,NA(),P29))</f>
        <v/>
      </c>
      <c r="CD64" s="24">
        <f>IF(C29="",NA(),IF(O29=0,NA(),IF(T29&lt;=0.01,O29,NA())))</f>
        <v/>
      </c>
      <c r="CE64" s="24">
        <f>IF(C29="",NA(),IF(ISERROR(CD64),NA(),N29-O29))</f>
        <v/>
      </c>
      <c r="CF64" s="24">
        <f>IF(C29="",NA(),IF(ISERROR(CD64),NA(),O29-L29))</f>
        <v/>
      </c>
      <c r="CG64" s="24">
        <f>IF(C29="",NA(),IF(O29=0,NA(),IF(T29&gt;0,O29,NA())))</f>
        <v/>
      </c>
      <c r="CH64" s="24">
        <f>IF(C29="",NA(),IF(ISERROR(CG64),NA(),N29-O29))</f>
        <v/>
      </c>
      <c r="CI64" s="24">
        <f>IF(C29="",NA(),IF(ISERROR(CG64),NA(),O29-L29))</f>
        <v/>
      </c>
      <c r="CJ64" s="23">
        <f>IF(C29="",NA(),IF(O29=0,NA(),T29))</f>
        <v/>
      </c>
      <c r="CK64" s="23">
        <f>IF(C29="",NA(),IF(O29=0,S29/5,NA()))</f>
        <v/>
      </c>
      <c r="CL64" s="23">
        <f>IF(C29="",NA(),IF(O29=0,S29,NA()))</f>
        <v/>
      </c>
      <c r="CM64" s="50">
        <f>OFFSET(CM64,-1,0,1,1)+1</f>
        <v/>
      </c>
    </row>
    <row r="65" ht="20" customFormat="1" customHeight="1" s="3">
      <c r="L65" s="15" t="n"/>
      <c r="V65" s="16">
        <f>IF(F30="",0,INDEX($Q$10:$Q$34,MATCH(F30,$B$10:$B$34,0)))</f>
        <v/>
      </c>
      <c r="W65" s="16">
        <f>IF(G30="",0,INDEX($Q$10:$Q$34,MATCH(G30,$B$10:$B$34,0)))</f>
        <v/>
      </c>
      <c r="X65" s="16">
        <f>IF(H30="",0,INDEX($Q$10:$Q$34,MATCH(H30,$B$10:$B$34,0)))</f>
        <v/>
      </c>
      <c r="Y65" s="16">
        <f>IF(I30="",0,INDEX($Q$10:$Q$34,MATCH(I30,$B$10:$B$34,0)))</f>
        <v/>
      </c>
      <c r="Z65" s="16">
        <f>IF(J30="",0,INDEX($Q$10:$Q$34,MATCH(J30,$B$10:$B$34,0)))</f>
        <v/>
      </c>
      <c r="AA65" s="16">
        <f>IF(K30="",0,INDEX($Q$10:$Q$34,MATCH(K30,$B$10:$B$34,0)))</f>
        <v/>
      </c>
      <c r="AB65" s="4" t="n"/>
      <c r="AC65" s="16">
        <f>IF(ISERROR(MATCH($B30,OFFSET($F$9,COLUMN(AC$44)-COLUMN($AC$44)+1,0,1,COLUMNS($F$9:$K$9)),0)),"",INDEX($B$10:$B$34,COLUMN(AC$44)-COLUMN($AC$44)+1))</f>
        <v/>
      </c>
      <c r="AD65" s="16">
        <f>IF(ISERROR(MATCH($B30,OFFSET($F$9,COLUMN(AD$44)-COLUMN($AC$44)+1,0,1,COLUMNS($F$9:$K$9)),0)),"",INDEX($B$10:$B$34,COLUMN(AD$44)-COLUMN($AC$44)+1))</f>
        <v/>
      </c>
      <c r="AE65" s="16">
        <f>IF(ISERROR(MATCH($B30,OFFSET($F$9,COLUMN(AE$44)-COLUMN($AC$44)+1,0,1,COLUMNS($F$9:$K$9)),0)),"",INDEX($B$10:$B$34,COLUMN(AE$44)-COLUMN($AC$44)+1))</f>
        <v/>
      </c>
      <c r="AF65" s="16">
        <f>IF(ISERROR(MATCH($B30,OFFSET($F$9,COLUMN(AF$44)-COLUMN($AC$44)+1,0,1,COLUMNS($F$9:$K$9)),0)),"",INDEX($B$10:$B$34,COLUMN(AF$44)-COLUMN($AC$44)+1))</f>
        <v/>
      </c>
      <c r="AG65" s="16">
        <f>IF(ISERROR(MATCH($B30,OFFSET($F$9,COLUMN(AG$44)-COLUMN($AC$44)+1,0,1,COLUMNS($F$9:$K$9)),0)),"",INDEX($B$10:$B$34,COLUMN(AG$44)-COLUMN($AC$44)+1))</f>
        <v/>
      </c>
      <c r="AH65" s="16">
        <f>IF(ISERROR(MATCH($B30,OFFSET($F$9,COLUMN(AH$44)-COLUMN($AC$44)+1,0,1,COLUMNS($F$9:$K$9)),0)),"",INDEX($B$10:$B$34,COLUMN(AH$44)-COLUMN($AC$44)+1))</f>
        <v/>
      </c>
      <c r="AI65" s="16">
        <f>IF(ISERROR(MATCH($B30,OFFSET($F$9,COLUMN(AI$44)-COLUMN($AC$44)+1,0,1,COLUMNS($F$9:$K$9)),0)),"",INDEX($B$10:$B$34,COLUMN(AI$44)-COLUMN($AC$44)+1))</f>
        <v/>
      </c>
      <c r="AJ65" s="16">
        <f>IF(ISERROR(MATCH($B30,OFFSET($F$9,COLUMN(AJ$44)-COLUMN($AC$44)+1,0,1,COLUMNS($F$9:$K$9)),0)),"",INDEX($B$10:$B$34,COLUMN(AJ$44)-COLUMN($AC$44)+1))</f>
        <v/>
      </c>
      <c r="AK65" s="16">
        <f>IF(ISERROR(MATCH($B30,OFFSET($F$9,COLUMN(AK$44)-COLUMN($AC$44)+1,0,1,COLUMNS($F$9:$K$9)),0)),"",INDEX($B$10:$B$34,COLUMN(AK$44)-COLUMN($AC$44)+1))</f>
        <v/>
      </c>
      <c r="AL65" s="16">
        <f>IF(ISERROR(MATCH($B30,OFFSET($F$9,COLUMN(AL$44)-COLUMN($AC$44)+1,0,1,COLUMNS($F$9:$K$9)),0)),"",INDEX($B$10:$B$34,COLUMN(AL$44)-COLUMN($AC$44)+1))</f>
        <v/>
      </c>
      <c r="AM65" s="16">
        <f>IF(ISERROR(MATCH($B30,OFFSET($F$9,COLUMN(AM$44)-COLUMN($AC$44)+1,0,1,COLUMNS($F$9:$K$9)),0)),"",INDEX($B$10:$B$34,COLUMN(AM$44)-COLUMN($AC$44)+1))</f>
        <v/>
      </c>
      <c r="AN65" s="16">
        <f>IF(ISERROR(MATCH($B30,OFFSET($F$9,COLUMN(AN$44)-COLUMN($AC$44)+1,0,1,COLUMNS($F$9:$K$9)),0)),"",INDEX($B$10:$B$34,COLUMN(AN$44)-COLUMN($AC$44)+1))</f>
        <v/>
      </c>
      <c r="AO65" s="16">
        <f>IF(ISERROR(MATCH($B30,OFFSET($F$9,COLUMN(AO$44)-COLUMN($AC$44)+1,0,1,COLUMNS($F$9:$K$9)),0)),"",INDEX($B$10:$B$34,COLUMN(AO$44)-COLUMN($AC$44)+1))</f>
        <v/>
      </c>
      <c r="AP65" s="16">
        <f>IF(ISERROR(MATCH($B30,OFFSET($F$9,COLUMN(AP$44)-COLUMN($AC$44)+1,0,1,COLUMNS($F$9:$K$9)),0)),"",INDEX($B$10:$B$34,COLUMN(AP$44)-COLUMN($AC$44)+1))</f>
        <v/>
      </c>
      <c r="AQ65" s="16">
        <f>IF(ISERROR(MATCH($B30,OFFSET($F$9,COLUMN(AQ$44)-COLUMN($AC$44)+1,0,1,COLUMNS($F$9:$K$9)),0)),"",INDEX($B$10:$B$34,COLUMN(AQ$44)-COLUMN($AC$44)+1))</f>
        <v/>
      </c>
      <c r="AR65" s="16">
        <f>IF(ISERROR(MATCH($B30,OFFSET($F$9,COLUMN(AR$44)-COLUMN($AC$44)+1,0,1,COLUMNS($F$9:$K$9)),0)),"",INDEX($B$10:$B$34,COLUMN(AR$44)-COLUMN($AC$44)+1))</f>
        <v/>
      </c>
      <c r="AS65" s="16">
        <f>IF(ISERROR(MATCH($B30,OFFSET($F$9,COLUMN(AS$44)-COLUMN($AC$44)+1,0,1,COLUMNS($F$9:$K$9)),0)),"",INDEX($B$10:$B$34,COLUMN(AS$44)-COLUMN($AC$44)+1))</f>
        <v/>
      </c>
      <c r="AT65" s="16">
        <f>IF(ISERROR(MATCH($B30,OFFSET($F$9,COLUMN(AT$44)-COLUMN($AC$44)+1,0,1,COLUMNS($F$9:$K$9)),0)),"",INDEX($B$10:$B$34,COLUMN(AT$44)-COLUMN($AC$44)+1))</f>
        <v/>
      </c>
      <c r="AU65" s="16">
        <f>IF(ISERROR(MATCH($B30,OFFSET($F$9,COLUMN(AU$44)-COLUMN($AC$44)+1,0,1,COLUMNS($F$9:$K$9)),0)),"",INDEX($B$10:$B$34,COLUMN(AU$44)-COLUMN($AC$44)+1))</f>
        <v/>
      </c>
      <c r="AV65" s="16">
        <f>IF(ISERROR(MATCH($B30,OFFSET($F$9,COLUMN(AV$44)-COLUMN($AC$44)+1,0,1,COLUMNS($F$9:$K$9)),0)),"",INDEX($B$10:$B$34,COLUMN(AV$44)-COLUMN($AC$44)+1))</f>
        <v/>
      </c>
      <c r="AW65" s="16">
        <f>IF(ISERROR(MATCH($B30,OFFSET($F$9,COLUMN(AW$44)-COLUMN($AC$44)+1,0,1,COLUMNS($F$9:$K$9)),0)),"",INDEX($B$10:$B$34,COLUMN(AW$44)-COLUMN($AC$44)+1))</f>
        <v/>
      </c>
      <c r="AX65" s="16">
        <f>IF(ISERROR(MATCH($B30,OFFSET($F$9,COLUMN(AX$44)-COLUMN($AC$44)+1,0,1,COLUMNS($F$9:$K$9)),0)),"",INDEX($B$10:$B$34,COLUMN(AX$44)-COLUMN($AC$44)+1))</f>
        <v/>
      </c>
      <c r="AY65" s="16">
        <f>IF(ISERROR(MATCH($B30,OFFSET($F$9,COLUMN(AY$44)-COLUMN($AC$44)+1,0,1,COLUMNS($F$9:$K$9)),0)),"",INDEX($B$10:$B$34,COLUMN(AY$44)-COLUMN($AC$44)+1))</f>
        <v/>
      </c>
      <c r="AZ65" s="16">
        <f>IF(ISERROR(MATCH($B30,OFFSET($F$9,COLUMN(AZ$44)-COLUMN($AC$44)+1,0,1,COLUMNS($F$9:$K$9)),0)),"",INDEX($B$10:$B$34,COLUMN(AZ$44)-COLUMN($AC$44)+1))</f>
        <v/>
      </c>
      <c r="BA65" s="16">
        <f>IF(ISERROR(MATCH($B30,OFFSET($F$9,COLUMN(BA$44)-COLUMN($AC$44)+1,0,1,COLUMNS($F$9:$K$9)),0)),"",INDEX($B$10:$B$34,COLUMN(BA$44)-COLUMN($AC$44)+1))</f>
        <v/>
      </c>
      <c r="BB65" s="4" t="n"/>
      <c r="BC65" s="16">
        <f>IF(AC65="","",INDEX($R$10:$R$34,MATCH(AC65,$B$10:$B$34,0)))</f>
        <v/>
      </c>
      <c r="BD65" s="16">
        <f>IF(AD65="","",INDEX($R$10:$R$34,MATCH(AD65,$B$10:$B$34,0)))</f>
        <v/>
      </c>
      <c r="BE65" s="16">
        <f>IF(AE65="","",INDEX($R$10:$R$34,MATCH(AE65,$B$10:$B$34,0)))</f>
        <v/>
      </c>
      <c r="BF65" s="16">
        <f>IF(AF65="","",INDEX($R$10:$R$34,MATCH(AF65,$B$10:$B$34,0)))</f>
        <v/>
      </c>
      <c r="BG65" s="16">
        <f>IF(AG65="","",INDEX($R$10:$R$34,MATCH(AG65,$B$10:$B$34,0)))</f>
        <v/>
      </c>
      <c r="BH65" s="16">
        <f>IF(AH65="","",INDEX($R$10:$R$34,MATCH(AH65,$B$10:$B$34,0)))</f>
        <v/>
      </c>
      <c r="BI65" s="16">
        <f>IF(AI65="","",INDEX($R$10:$R$34,MATCH(AI65,$B$10:$B$34,0)))</f>
        <v/>
      </c>
      <c r="BJ65" s="16">
        <f>IF(AJ65="","",INDEX($R$10:$R$34,MATCH(AJ65,$B$10:$B$34,0)))</f>
        <v/>
      </c>
      <c r="BK65" s="16">
        <f>IF(AK65="","",INDEX($R$10:$R$34,MATCH(AK65,$B$10:$B$34,0)))</f>
        <v/>
      </c>
      <c r="BL65" s="16">
        <f>IF(AL65="","",INDEX($R$10:$R$34,MATCH(AL65,$B$10:$B$34,0)))</f>
        <v/>
      </c>
      <c r="BM65" s="16">
        <f>IF(AM65="","",INDEX($R$10:$R$34,MATCH(AM65,$B$10:$B$34,0)))</f>
        <v/>
      </c>
      <c r="BN65" s="16">
        <f>IF(AN65="","",INDEX($R$10:$R$34,MATCH(AN65,$B$10:$B$34,0)))</f>
        <v/>
      </c>
      <c r="BO65" s="16">
        <f>IF(AO65="","",INDEX($R$10:$R$34,MATCH(AO65,$B$10:$B$34,0)))</f>
        <v/>
      </c>
      <c r="BP65" s="16">
        <f>IF(AP65="","",INDEX($R$10:$R$34,MATCH(AP65,$B$10:$B$34,0)))</f>
        <v/>
      </c>
      <c r="BQ65" s="16">
        <f>IF(AQ65="","",INDEX($R$10:$R$34,MATCH(AQ65,$B$10:$B$34,0)))</f>
        <v/>
      </c>
      <c r="BR65" s="16">
        <f>IF(AR65="","",INDEX($R$10:$R$34,MATCH(AR65,$B$10:$B$34,0)))</f>
        <v/>
      </c>
      <c r="BS65" s="16">
        <f>IF(AS65="","",INDEX($R$10:$R$34,MATCH(AS65,$B$10:$B$34,0)))</f>
        <v/>
      </c>
      <c r="BT65" s="16">
        <f>IF(AT65="","",INDEX($R$10:$R$34,MATCH(AT65,$B$10:$B$34,0)))</f>
        <v/>
      </c>
      <c r="BU65" s="16">
        <f>IF(AU65="","",INDEX($R$10:$R$34,MATCH(AU65,$B$10:$B$34,0)))</f>
        <v/>
      </c>
      <c r="BV65" s="16">
        <f>IF(AV65="","",INDEX($R$10:$R$34,MATCH(AV65,$B$10:$B$34,0)))</f>
        <v/>
      </c>
      <c r="BW65" s="16">
        <f>IF(AW65="","",INDEX($R$10:$R$34,MATCH(AW65,$B$10:$B$34,0)))</f>
        <v/>
      </c>
      <c r="BX65" s="16">
        <f>IF(AX65="","",INDEX($R$10:$R$34,MATCH(AX65,$B$10:$B$34,0)))</f>
        <v/>
      </c>
      <c r="BY65" s="16">
        <f>IF(AY65="","",INDEX($R$10:$R$34,MATCH(AY65,$B$10:$B$34,0)))</f>
        <v/>
      </c>
      <c r="BZ65" s="16">
        <f>IF(AZ65="","",INDEX($R$10:$R$34,MATCH(AZ65,$B$10:$B$34,0)))</f>
        <v/>
      </c>
      <c r="CA65" s="16">
        <f>IF(BA65="","",INDEX($R$10:$R$34,MATCH(BA65,$B$10:$B$34,0)))</f>
        <v/>
      </c>
      <c r="CB65" s="4" t="n"/>
      <c r="CC65" s="23">
        <f>IF(C30="",NA(),IF(O30=0,NA(),P30))</f>
        <v/>
      </c>
      <c r="CD65" s="24">
        <f>IF(C30="",NA(),IF(O30=0,NA(),IF(T30&lt;=0.01,O30,NA())))</f>
        <v/>
      </c>
      <c r="CE65" s="24">
        <f>IF(C30="",NA(),IF(ISERROR(CD65),NA(),N30-O30))</f>
        <v/>
      </c>
      <c r="CF65" s="24">
        <f>IF(C30="",NA(),IF(ISERROR(CD65),NA(),O30-L30))</f>
        <v/>
      </c>
      <c r="CG65" s="24">
        <f>IF(C30="",NA(),IF(O30=0,NA(),IF(T30&gt;0,O30,NA())))</f>
        <v/>
      </c>
      <c r="CH65" s="24">
        <f>IF(C30="",NA(),IF(ISERROR(CG65),NA(),N30-O30))</f>
        <v/>
      </c>
      <c r="CI65" s="24">
        <f>IF(C30="",NA(),IF(ISERROR(CG65),NA(),O30-L30))</f>
        <v/>
      </c>
      <c r="CJ65" s="23">
        <f>IF(C30="",NA(),IF(O30=0,NA(),T30))</f>
        <v/>
      </c>
      <c r="CK65" s="23">
        <f>IF(C30="",NA(),IF(O30=0,S30/5,NA()))</f>
        <v/>
      </c>
      <c r="CL65" s="23">
        <f>IF(C30="",NA(),IF(O30=0,S30,NA()))</f>
        <v/>
      </c>
      <c r="CM65" s="50">
        <f>OFFSET(CM65,-1,0,1,1)+1</f>
        <v/>
      </c>
    </row>
    <row r="66" ht="20" customFormat="1" customHeight="1" s="3">
      <c r="L66" s="15" t="n"/>
      <c r="V66" s="16">
        <f>IF(F31="",0,INDEX($Q$10:$Q$34,MATCH(F31,$B$10:$B$34,0)))</f>
        <v/>
      </c>
      <c r="W66" s="16">
        <f>IF(G31="",0,INDEX($Q$10:$Q$34,MATCH(G31,$B$10:$B$34,0)))</f>
        <v/>
      </c>
      <c r="X66" s="16">
        <f>IF(H31="",0,INDEX($Q$10:$Q$34,MATCH(H31,$B$10:$B$34,0)))</f>
        <v/>
      </c>
      <c r="Y66" s="16">
        <f>IF(I31="",0,INDEX($Q$10:$Q$34,MATCH(I31,$B$10:$B$34,0)))</f>
        <v/>
      </c>
      <c r="Z66" s="16">
        <f>IF(J31="",0,INDEX($Q$10:$Q$34,MATCH(J31,$B$10:$B$34,0)))</f>
        <v/>
      </c>
      <c r="AA66" s="16">
        <f>IF(K31="",0,INDEX($Q$10:$Q$34,MATCH(K31,$B$10:$B$34,0)))</f>
        <v/>
      </c>
      <c r="AB66" s="4" t="n"/>
      <c r="AC66" s="16">
        <f>IF(ISERROR(MATCH($B31,OFFSET($F$9,COLUMN(AC$44)-COLUMN($AC$44)+1,0,1,COLUMNS($F$9:$K$9)),0)),"",INDEX($B$10:$B$34,COLUMN(AC$44)-COLUMN($AC$44)+1))</f>
        <v/>
      </c>
      <c r="AD66" s="16">
        <f>IF(ISERROR(MATCH($B31,OFFSET($F$9,COLUMN(AD$44)-COLUMN($AC$44)+1,0,1,COLUMNS($F$9:$K$9)),0)),"",INDEX($B$10:$B$34,COLUMN(AD$44)-COLUMN($AC$44)+1))</f>
        <v/>
      </c>
      <c r="AE66" s="16">
        <f>IF(ISERROR(MATCH($B31,OFFSET($F$9,COLUMN(AE$44)-COLUMN($AC$44)+1,0,1,COLUMNS($F$9:$K$9)),0)),"",INDEX($B$10:$B$34,COLUMN(AE$44)-COLUMN($AC$44)+1))</f>
        <v/>
      </c>
      <c r="AF66" s="16">
        <f>IF(ISERROR(MATCH($B31,OFFSET($F$9,COLUMN(AF$44)-COLUMN($AC$44)+1,0,1,COLUMNS($F$9:$K$9)),0)),"",INDEX($B$10:$B$34,COLUMN(AF$44)-COLUMN($AC$44)+1))</f>
        <v/>
      </c>
      <c r="AG66" s="16">
        <f>IF(ISERROR(MATCH($B31,OFFSET($F$9,COLUMN(AG$44)-COLUMN($AC$44)+1,0,1,COLUMNS($F$9:$K$9)),0)),"",INDEX($B$10:$B$34,COLUMN(AG$44)-COLUMN($AC$44)+1))</f>
        <v/>
      </c>
      <c r="AH66" s="16">
        <f>IF(ISERROR(MATCH($B31,OFFSET($F$9,COLUMN(AH$44)-COLUMN($AC$44)+1,0,1,COLUMNS($F$9:$K$9)),0)),"",INDEX($B$10:$B$34,COLUMN(AH$44)-COLUMN($AC$44)+1))</f>
        <v/>
      </c>
      <c r="AI66" s="16">
        <f>IF(ISERROR(MATCH($B31,OFFSET($F$9,COLUMN(AI$44)-COLUMN($AC$44)+1,0,1,COLUMNS($F$9:$K$9)),0)),"",INDEX($B$10:$B$34,COLUMN(AI$44)-COLUMN($AC$44)+1))</f>
        <v/>
      </c>
      <c r="AJ66" s="16">
        <f>IF(ISERROR(MATCH($B31,OFFSET($F$9,COLUMN(AJ$44)-COLUMN($AC$44)+1,0,1,COLUMNS($F$9:$K$9)),0)),"",INDEX($B$10:$B$34,COLUMN(AJ$44)-COLUMN($AC$44)+1))</f>
        <v/>
      </c>
      <c r="AK66" s="16">
        <f>IF(ISERROR(MATCH($B31,OFFSET($F$9,COLUMN(AK$44)-COLUMN($AC$44)+1,0,1,COLUMNS($F$9:$K$9)),0)),"",INDEX($B$10:$B$34,COLUMN(AK$44)-COLUMN($AC$44)+1))</f>
        <v/>
      </c>
      <c r="AL66" s="16">
        <f>IF(ISERROR(MATCH($B31,OFFSET($F$9,COLUMN(AL$44)-COLUMN($AC$44)+1,0,1,COLUMNS($F$9:$K$9)),0)),"",INDEX($B$10:$B$34,COLUMN(AL$44)-COLUMN($AC$44)+1))</f>
        <v/>
      </c>
      <c r="AM66" s="16">
        <f>IF(ISERROR(MATCH($B31,OFFSET($F$9,COLUMN(AM$44)-COLUMN($AC$44)+1,0,1,COLUMNS($F$9:$K$9)),0)),"",INDEX($B$10:$B$34,COLUMN(AM$44)-COLUMN($AC$44)+1))</f>
        <v/>
      </c>
      <c r="AN66" s="16">
        <f>IF(ISERROR(MATCH($B31,OFFSET($F$9,COLUMN(AN$44)-COLUMN($AC$44)+1,0,1,COLUMNS($F$9:$K$9)),0)),"",INDEX($B$10:$B$34,COLUMN(AN$44)-COLUMN($AC$44)+1))</f>
        <v/>
      </c>
      <c r="AO66" s="16">
        <f>IF(ISERROR(MATCH($B31,OFFSET($F$9,COLUMN(AO$44)-COLUMN($AC$44)+1,0,1,COLUMNS($F$9:$K$9)),0)),"",INDEX($B$10:$B$34,COLUMN(AO$44)-COLUMN($AC$44)+1))</f>
        <v/>
      </c>
      <c r="AP66" s="16">
        <f>IF(ISERROR(MATCH($B31,OFFSET($F$9,COLUMN(AP$44)-COLUMN($AC$44)+1,0,1,COLUMNS($F$9:$K$9)),0)),"",INDEX($B$10:$B$34,COLUMN(AP$44)-COLUMN($AC$44)+1))</f>
        <v/>
      </c>
      <c r="AQ66" s="16">
        <f>IF(ISERROR(MATCH($B31,OFFSET($F$9,COLUMN(AQ$44)-COLUMN($AC$44)+1,0,1,COLUMNS($F$9:$K$9)),0)),"",INDEX($B$10:$B$34,COLUMN(AQ$44)-COLUMN($AC$44)+1))</f>
        <v/>
      </c>
      <c r="AR66" s="16">
        <f>IF(ISERROR(MATCH($B31,OFFSET($F$9,COLUMN(AR$44)-COLUMN($AC$44)+1,0,1,COLUMNS($F$9:$K$9)),0)),"",INDEX($B$10:$B$34,COLUMN(AR$44)-COLUMN($AC$44)+1))</f>
        <v/>
      </c>
      <c r="AS66" s="16">
        <f>IF(ISERROR(MATCH($B31,OFFSET($F$9,COLUMN(AS$44)-COLUMN($AC$44)+1,0,1,COLUMNS($F$9:$K$9)),0)),"",INDEX($B$10:$B$34,COLUMN(AS$44)-COLUMN($AC$44)+1))</f>
        <v/>
      </c>
      <c r="AT66" s="16">
        <f>IF(ISERROR(MATCH($B31,OFFSET($F$9,COLUMN(AT$44)-COLUMN($AC$44)+1,0,1,COLUMNS($F$9:$K$9)),0)),"",INDEX($B$10:$B$34,COLUMN(AT$44)-COLUMN($AC$44)+1))</f>
        <v/>
      </c>
      <c r="AU66" s="16">
        <f>IF(ISERROR(MATCH($B31,OFFSET($F$9,COLUMN(AU$44)-COLUMN($AC$44)+1,0,1,COLUMNS($F$9:$K$9)),0)),"",INDEX($B$10:$B$34,COLUMN(AU$44)-COLUMN($AC$44)+1))</f>
        <v/>
      </c>
      <c r="AV66" s="16">
        <f>IF(ISERROR(MATCH($B31,OFFSET($F$9,COLUMN(AV$44)-COLUMN($AC$44)+1,0,1,COLUMNS($F$9:$K$9)),0)),"",INDEX($B$10:$B$34,COLUMN(AV$44)-COLUMN($AC$44)+1))</f>
        <v/>
      </c>
      <c r="AW66" s="16">
        <f>IF(ISERROR(MATCH($B31,OFFSET($F$9,COLUMN(AW$44)-COLUMN($AC$44)+1,0,1,COLUMNS($F$9:$K$9)),0)),"",INDEX($B$10:$B$34,COLUMN(AW$44)-COLUMN($AC$44)+1))</f>
        <v/>
      </c>
      <c r="AX66" s="16">
        <f>IF(ISERROR(MATCH($B31,OFFSET($F$9,COLUMN(AX$44)-COLUMN($AC$44)+1,0,1,COLUMNS($F$9:$K$9)),0)),"",INDEX($B$10:$B$34,COLUMN(AX$44)-COLUMN($AC$44)+1))</f>
        <v/>
      </c>
      <c r="AY66" s="16">
        <f>IF(ISERROR(MATCH($B31,OFFSET($F$9,COLUMN(AY$44)-COLUMN($AC$44)+1,0,1,COLUMNS($F$9:$K$9)),0)),"",INDEX($B$10:$B$34,COLUMN(AY$44)-COLUMN($AC$44)+1))</f>
        <v/>
      </c>
      <c r="AZ66" s="16">
        <f>IF(ISERROR(MATCH($B31,OFFSET($F$9,COLUMN(AZ$44)-COLUMN($AC$44)+1,0,1,COLUMNS($F$9:$K$9)),0)),"",INDEX($B$10:$B$34,COLUMN(AZ$44)-COLUMN($AC$44)+1))</f>
        <v/>
      </c>
      <c r="BA66" s="16">
        <f>IF(ISERROR(MATCH($B31,OFFSET($F$9,COLUMN(BA$44)-COLUMN($AC$44)+1,0,1,COLUMNS($F$9:$K$9)),0)),"",INDEX($B$10:$B$34,COLUMN(BA$44)-COLUMN($AC$44)+1))</f>
        <v/>
      </c>
      <c r="BB66" s="4" t="n"/>
      <c r="BC66" s="16">
        <f>IF(AC66="","",INDEX($R$10:$R$34,MATCH(AC66,$B$10:$B$34,0)))</f>
        <v/>
      </c>
      <c r="BD66" s="16">
        <f>IF(AD66="","",INDEX($R$10:$R$34,MATCH(AD66,$B$10:$B$34,0)))</f>
        <v/>
      </c>
      <c r="BE66" s="16">
        <f>IF(AE66="","",INDEX($R$10:$R$34,MATCH(AE66,$B$10:$B$34,0)))</f>
        <v/>
      </c>
      <c r="BF66" s="16">
        <f>IF(AF66="","",INDEX($R$10:$R$34,MATCH(AF66,$B$10:$B$34,0)))</f>
        <v/>
      </c>
      <c r="BG66" s="16">
        <f>IF(AG66="","",INDEX($R$10:$R$34,MATCH(AG66,$B$10:$B$34,0)))</f>
        <v/>
      </c>
      <c r="BH66" s="16">
        <f>IF(AH66="","",INDEX($R$10:$R$34,MATCH(AH66,$B$10:$B$34,0)))</f>
        <v/>
      </c>
      <c r="BI66" s="16">
        <f>IF(AI66="","",INDEX($R$10:$R$34,MATCH(AI66,$B$10:$B$34,0)))</f>
        <v/>
      </c>
      <c r="BJ66" s="16">
        <f>IF(AJ66="","",INDEX($R$10:$R$34,MATCH(AJ66,$B$10:$B$34,0)))</f>
        <v/>
      </c>
      <c r="BK66" s="16">
        <f>IF(AK66="","",INDEX($R$10:$R$34,MATCH(AK66,$B$10:$B$34,0)))</f>
        <v/>
      </c>
      <c r="BL66" s="16">
        <f>IF(AL66="","",INDEX($R$10:$R$34,MATCH(AL66,$B$10:$B$34,0)))</f>
        <v/>
      </c>
      <c r="BM66" s="16">
        <f>IF(AM66="","",INDEX($R$10:$R$34,MATCH(AM66,$B$10:$B$34,0)))</f>
        <v/>
      </c>
      <c r="BN66" s="16">
        <f>IF(AN66="","",INDEX($R$10:$R$34,MATCH(AN66,$B$10:$B$34,0)))</f>
        <v/>
      </c>
      <c r="BO66" s="16">
        <f>IF(AO66="","",INDEX($R$10:$R$34,MATCH(AO66,$B$10:$B$34,0)))</f>
        <v/>
      </c>
      <c r="BP66" s="16">
        <f>IF(AP66="","",INDEX($R$10:$R$34,MATCH(AP66,$B$10:$B$34,0)))</f>
        <v/>
      </c>
      <c r="BQ66" s="16">
        <f>IF(AQ66="","",INDEX($R$10:$R$34,MATCH(AQ66,$B$10:$B$34,0)))</f>
        <v/>
      </c>
      <c r="BR66" s="16">
        <f>IF(AR66="","",INDEX($R$10:$R$34,MATCH(AR66,$B$10:$B$34,0)))</f>
        <v/>
      </c>
      <c r="BS66" s="16">
        <f>IF(AS66="","",INDEX($R$10:$R$34,MATCH(AS66,$B$10:$B$34,0)))</f>
        <v/>
      </c>
      <c r="BT66" s="16">
        <f>IF(AT66="","",INDEX($R$10:$R$34,MATCH(AT66,$B$10:$B$34,0)))</f>
        <v/>
      </c>
      <c r="BU66" s="16">
        <f>IF(AU66="","",INDEX($R$10:$R$34,MATCH(AU66,$B$10:$B$34,0)))</f>
        <v/>
      </c>
      <c r="BV66" s="16">
        <f>IF(AV66="","",INDEX($R$10:$R$34,MATCH(AV66,$B$10:$B$34,0)))</f>
        <v/>
      </c>
      <c r="BW66" s="16">
        <f>IF(AW66="","",INDEX($R$10:$R$34,MATCH(AW66,$B$10:$B$34,0)))</f>
        <v/>
      </c>
      <c r="BX66" s="16">
        <f>IF(AX66="","",INDEX($R$10:$R$34,MATCH(AX66,$B$10:$B$34,0)))</f>
        <v/>
      </c>
      <c r="BY66" s="16">
        <f>IF(AY66="","",INDEX($R$10:$R$34,MATCH(AY66,$B$10:$B$34,0)))</f>
        <v/>
      </c>
      <c r="BZ66" s="16">
        <f>IF(AZ66="","",INDEX($R$10:$R$34,MATCH(AZ66,$B$10:$B$34,0)))</f>
        <v/>
      </c>
      <c r="CA66" s="16">
        <f>IF(BA66="","",INDEX($R$10:$R$34,MATCH(BA66,$B$10:$B$34,0)))</f>
        <v/>
      </c>
      <c r="CB66" s="4" t="n"/>
      <c r="CC66" s="23">
        <f>IF(C31="",NA(),IF(O31=0,NA(),P31))</f>
        <v/>
      </c>
      <c r="CD66" s="24">
        <f>IF(C31="",NA(),IF(O31=0,NA(),IF(T31&lt;=0.01,O31,NA())))</f>
        <v/>
      </c>
      <c r="CE66" s="24">
        <f>IF(C31="",NA(),IF(ISERROR(CD66),NA(),N31-O31))</f>
        <v/>
      </c>
      <c r="CF66" s="24">
        <f>IF(C31="",NA(),IF(ISERROR(CD66),NA(),O31-L31))</f>
        <v/>
      </c>
      <c r="CG66" s="24">
        <f>IF(C31="",NA(),IF(O31=0,NA(),IF(T31&gt;0,O31,NA())))</f>
        <v/>
      </c>
      <c r="CH66" s="24">
        <f>IF(C31="",NA(),IF(ISERROR(CG66),NA(),N31-O31))</f>
        <v/>
      </c>
      <c r="CI66" s="24">
        <f>IF(C31="",NA(),IF(ISERROR(CG66),NA(),O31-L31))</f>
        <v/>
      </c>
      <c r="CJ66" s="23">
        <f>IF(C31="",NA(),IF(O31=0,NA(),T31))</f>
        <v/>
      </c>
      <c r="CK66" s="23">
        <f>IF(C31="",NA(),IF(O31=0,S31/5,NA()))</f>
        <v/>
      </c>
      <c r="CL66" s="23">
        <f>IF(C31="",NA(),IF(O31=0,S31,NA()))</f>
        <v/>
      </c>
      <c r="CM66" s="50">
        <f>OFFSET(CM66,-1,0,1,1)+1</f>
        <v/>
      </c>
    </row>
    <row r="67" ht="20" customFormat="1" customHeight="1" s="3">
      <c r="L67" s="15" t="n"/>
      <c r="V67" s="16">
        <f>IF(F32="",0,INDEX($Q$10:$Q$34,MATCH(F32,$B$10:$B$34,0)))</f>
        <v/>
      </c>
      <c r="W67" s="16">
        <f>IF(G32="",0,INDEX($Q$10:$Q$34,MATCH(G32,$B$10:$B$34,0)))</f>
        <v/>
      </c>
      <c r="X67" s="16">
        <f>IF(H32="",0,INDEX($Q$10:$Q$34,MATCH(H32,$B$10:$B$34,0)))</f>
        <v/>
      </c>
      <c r="Y67" s="16">
        <f>IF(I32="",0,INDEX($Q$10:$Q$34,MATCH(I32,$B$10:$B$34,0)))</f>
        <v/>
      </c>
      <c r="Z67" s="16">
        <f>IF(J32="",0,INDEX($Q$10:$Q$34,MATCH(J32,$B$10:$B$34,0)))</f>
        <v/>
      </c>
      <c r="AA67" s="16">
        <f>IF(K32="",0,INDEX($Q$10:$Q$34,MATCH(K32,$B$10:$B$34,0)))</f>
        <v/>
      </c>
      <c r="AB67" s="4" t="n"/>
      <c r="AC67" s="16">
        <f>IF(ISERROR(MATCH($B32,OFFSET($F$9,COLUMN(AC$44)-COLUMN($AC$44)+1,0,1,COLUMNS($F$9:$K$9)),0)),"",INDEX($B$10:$B$34,COLUMN(AC$44)-COLUMN($AC$44)+1))</f>
        <v/>
      </c>
      <c r="AD67" s="16">
        <f>IF(ISERROR(MATCH($B32,OFFSET($F$9,COLUMN(AD$44)-COLUMN($AC$44)+1,0,1,COLUMNS($F$9:$K$9)),0)),"",INDEX($B$10:$B$34,COLUMN(AD$44)-COLUMN($AC$44)+1))</f>
        <v/>
      </c>
      <c r="AE67" s="16">
        <f>IF(ISERROR(MATCH($B32,OFFSET($F$9,COLUMN(AE$44)-COLUMN($AC$44)+1,0,1,COLUMNS($F$9:$K$9)),0)),"",INDEX($B$10:$B$34,COLUMN(AE$44)-COLUMN($AC$44)+1))</f>
        <v/>
      </c>
      <c r="AF67" s="16">
        <f>IF(ISERROR(MATCH($B32,OFFSET($F$9,COLUMN(AF$44)-COLUMN($AC$44)+1,0,1,COLUMNS($F$9:$K$9)),0)),"",INDEX($B$10:$B$34,COLUMN(AF$44)-COLUMN($AC$44)+1))</f>
        <v/>
      </c>
      <c r="AG67" s="16">
        <f>IF(ISERROR(MATCH($B32,OFFSET($F$9,COLUMN(AG$44)-COLUMN($AC$44)+1,0,1,COLUMNS($F$9:$K$9)),0)),"",INDEX($B$10:$B$34,COLUMN(AG$44)-COLUMN($AC$44)+1))</f>
        <v/>
      </c>
      <c r="AH67" s="16">
        <f>IF(ISERROR(MATCH($B32,OFFSET($F$9,COLUMN(AH$44)-COLUMN($AC$44)+1,0,1,COLUMNS($F$9:$K$9)),0)),"",INDEX($B$10:$B$34,COLUMN(AH$44)-COLUMN($AC$44)+1))</f>
        <v/>
      </c>
      <c r="AI67" s="16">
        <f>IF(ISERROR(MATCH($B32,OFFSET($F$9,COLUMN(AI$44)-COLUMN($AC$44)+1,0,1,COLUMNS($F$9:$K$9)),0)),"",INDEX($B$10:$B$34,COLUMN(AI$44)-COLUMN($AC$44)+1))</f>
        <v/>
      </c>
      <c r="AJ67" s="16">
        <f>IF(ISERROR(MATCH($B32,OFFSET($F$9,COLUMN(AJ$44)-COLUMN($AC$44)+1,0,1,COLUMNS($F$9:$K$9)),0)),"",INDEX($B$10:$B$34,COLUMN(AJ$44)-COLUMN($AC$44)+1))</f>
        <v/>
      </c>
      <c r="AK67" s="16">
        <f>IF(ISERROR(MATCH($B32,OFFSET($F$9,COLUMN(AK$44)-COLUMN($AC$44)+1,0,1,COLUMNS($F$9:$K$9)),0)),"",INDEX($B$10:$B$34,COLUMN(AK$44)-COLUMN($AC$44)+1))</f>
        <v/>
      </c>
      <c r="AL67" s="16">
        <f>IF(ISERROR(MATCH($B32,OFFSET($F$9,COLUMN(AL$44)-COLUMN($AC$44)+1,0,1,COLUMNS($F$9:$K$9)),0)),"",INDEX($B$10:$B$34,COLUMN(AL$44)-COLUMN($AC$44)+1))</f>
        <v/>
      </c>
      <c r="AM67" s="16">
        <f>IF(ISERROR(MATCH($B32,OFFSET($F$9,COLUMN(AM$44)-COLUMN($AC$44)+1,0,1,COLUMNS($F$9:$K$9)),0)),"",INDEX($B$10:$B$34,COLUMN(AM$44)-COLUMN($AC$44)+1))</f>
        <v/>
      </c>
      <c r="AN67" s="16">
        <f>IF(ISERROR(MATCH($B32,OFFSET($F$9,COLUMN(AN$44)-COLUMN($AC$44)+1,0,1,COLUMNS($F$9:$K$9)),0)),"",INDEX($B$10:$B$34,COLUMN(AN$44)-COLUMN($AC$44)+1))</f>
        <v/>
      </c>
      <c r="AO67" s="16">
        <f>IF(ISERROR(MATCH($B32,OFFSET($F$9,COLUMN(AO$44)-COLUMN($AC$44)+1,0,1,COLUMNS($F$9:$K$9)),0)),"",INDEX($B$10:$B$34,COLUMN(AO$44)-COLUMN($AC$44)+1))</f>
        <v/>
      </c>
      <c r="AP67" s="16">
        <f>IF(ISERROR(MATCH($B32,OFFSET($F$9,COLUMN(AP$44)-COLUMN($AC$44)+1,0,1,COLUMNS($F$9:$K$9)),0)),"",INDEX($B$10:$B$34,COLUMN(AP$44)-COLUMN($AC$44)+1))</f>
        <v/>
      </c>
      <c r="AQ67" s="16">
        <f>IF(ISERROR(MATCH($B32,OFFSET($F$9,COLUMN(AQ$44)-COLUMN($AC$44)+1,0,1,COLUMNS($F$9:$K$9)),0)),"",INDEX($B$10:$B$34,COLUMN(AQ$44)-COLUMN($AC$44)+1))</f>
        <v/>
      </c>
      <c r="AR67" s="16">
        <f>IF(ISERROR(MATCH($B32,OFFSET($F$9,COLUMN(AR$44)-COLUMN($AC$44)+1,0,1,COLUMNS($F$9:$K$9)),0)),"",INDEX($B$10:$B$34,COLUMN(AR$44)-COLUMN($AC$44)+1))</f>
        <v/>
      </c>
      <c r="AS67" s="16">
        <f>IF(ISERROR(MATCH($B32,OFFSET($F$9,COLUMN(AS$44)-COLUMN($AC$44)+1,0,1,COLUMNS($F$9:$K$9)),0)),"",INDEX($B$10:$B$34,COLUMN(AS$44)-COLUMN($AC$44)+1))</f>
        <v/>
      </c>
      <c r="AT67" s="16">
        <f>IF(ISERROR(MATCH($B32,OFFSET($F$9,COLUMN(AT$44)-COLUMN($AC$44)+1,0,1,COLUMNS($F$9:$K$9)),0)),"",INDEX($B$10:$B$34,COLUMN(AT$44)-COLUMN($AC$44)+1))</f>
        <v/>
      </c>
      <c r="AU67" s="16">
        <f>IF(ISERROR(MATCH($B32,OFFSET($F$9,COLUMN(AU$44)-COLUMN($AC$44)+1,0,1,COLUMNS($F$9:$K$9)),0)),"",INDEX($B$10:$B$34,COLUMN(AU$44)-COLUMN($AC$44)+1))</f>
        <v/>
      </c>
      <c r="AV67" s="16">
        <f>IF(ISERROR(MATCH($B32,OFFSET($F$9,COLUMN(AV$44)-COLUMN($AC$44)+1,0,1,COLUMNS($F$9:$K$9)),0)),"",INDEX($B$10:$B$34,COLUMN(AV$44)-COLUMN($AC$44)+1))</f>
        <v/>
      </c>
      <c r="AW67" s="16">
        <f>IF(ISERROR(MATCH($B32,OFFSET($F$9,COLUMN(AW$44)-COLUMN($AC$44)+1,0,1,COLUMNS($F$9:$K$9)),0)),"",INDEX($B$10:$B$34,COLUMN(AW$44)-COLUMN($AC$44)+1))</f>
        <v/>
      </c>
      <c r="AX67" s="16">
        <f>IF(ISERROR(MATCH($B32,OFFSET($F$9,COLUMN(AX$44)-COLUMN($AC$44)+1,0,1,COLUMNS($F$9:$K$9)),0)),"",INDEX($B$10:$B$34,COLUMN(AX$44)-COLUMN($AC$44)+1))</f>
        <v/>
      </c>
      <c r="AY67" s="16">
        <f>IF(ISERROR(MATCH($B32,OFFSET($F$9,COLUMN(AY$44)-COLUMN($AC$44)+1,0,1,COLUMNS($F$9:$K$9)),0)),"",INDEX($B$10:$B$34,COLUMN(AY$44)-COLUMN($AC$44)+1))</f>
        <v/>
      </c>
      <c r="AZ67" s="16">
        <f>IF(ISERROR(MATCH($B32,OFFSET($F$9,COLUMN(AZ$44)-COLUMN($AC$44)+1,0,1,COLUMNS($F$9:$K$9)),0)),"",INDEX($B$10:$B$34,COLUMN(AZ$44)-COLUMN($AC$44)+1))</f>
        <v/>
      </c>
      <c r="BA67" s="16">
        <f>IF(ISERROR(MATCH($B32,OFFSET($F$9,COLUMN(BA$44)-COLUMN($AC$44)+1,0,1,COLUMNS($F$9:$K$9)),0)),"",INDEX($B$10:$B$34,COLUMN(BA$44)-COLUMN($AC$44)+1))</f>
        <v/>
      </c>
      <c r="BB67" s="4" t="n"/>
      <c r="BC67" s="16">
        <f>IF(AC67="","",INDEX($R$10:$R$34,MATCH(AC67,$B$10:$B$34,0)))</f>
        <v/>
      </c>
      <c r="BD67" s="16">
        <f>IF(AD67="","",INDEX($R$10:$R$34,MATCH(AD67,$B$10:$B$34,0)))</f>
        <v/>
      </c>
      <c r="BE67" s="16">
        <f>IF(AE67="","",INDEX($R$10:$R$34,MATCH(AE67,$B$10:$B$34,0)))</f>
        <v/>
      </c>
      <c r="BF67" s="16">
        <f>IF(AF67="","",INDEX($R$10:$R$34,MATCH(AF67,$B$10:$B$34,0)))</f>
        <v/>
      </c>
      <c r="BG67" s="16">
        <f>IF(AG67="","",INDEX($R$10:$R$34,MATCH(AG67,$B$10:$B$34,0)))</f>
        <v/>
      </c>
      <c r="BH67" s="16">
        <f>IF(AH67="","",INDEX($R$10:$R$34,MATCH(AH67,$B$10:$B$34,0)))</f>
        <v/>
      </c>
      <c r="BI67" s="16">
        <f>IF(AI67="","",INDEX($R$10:$R$34,MATCH(AI67,$B$10:$B$34,0)))</f>
        <v/>
      </c>
      <c r="BJ67" s="16">
        <f>IF(AJ67="","",INDEX($R$10:$R$34,MATCH(AJ67,$B$10:$B$34,0)))</f>
        <v/>
      </c>
      <c r="BK67" s="16">
        <f>IF(AK67="","",INDEX($R$10:$R$34,MATCH(AK67,$B$10:$B$34,0)))</f>
        <v/>
      </c>
      <c r="BL67" s="16">
        <f>IF(AL67="","",INDEX($R$10:$R$34,MATCH(AL67,$B$10:$B$34,0)))</f>
        <v/>
      </c>
      <c r="BM67" s="16">
        <f>IF(AM67="","",INDEX($R$10:$R$34,MATCH(AM67,$B$10:$B$34,0)))</f>
        <v/>
      </c>
      <c r="BN67" s="16">
        <f>IF(AN67="","",INDEX($R$10:$R$34,MATCH(AN67,$B$10:$B$34,0)))</f>
        <v/>
      </c>
      <c r="BO67" s="16">
        <f>IF(AO67="","",INDEX($R$10:$R$34,MATCH(AO67,$B$10:$B$34,0)))</f>
        <v/>
      </c>
      <c r="BP67" s="16">
        <f>IF(AP67="","",INDEX($R$10:$R$34,MATCH(AP67,$B$10:$B$34,0)))</f>
        <v/>
      </c>
      <c r="BQ67" s="16">
        <f>IF(AQ67="","",INDEX($R$10:$R$34,MATCH(AQ67,$B$10:$B$34,0)))</f>
        <v/>
      </c>
      <c r="BR67" s="16">
        <f>IF(AR67="","",INDEX($R$10:$R$34,MATCH(AR67,$B$10:$B$34,0)))</f>
        <v/>
      </c>
      <c r="BS67" s="16">
        <f>IF(AS67="","",INDEX($R$10:$R$34,MATCH(AS67,$B$10:$B$34,0)))</f>
        <v/>
      </c>
      <c r="BT67" s="16">
        <f>IF(AT67="","",INDEX($R$10:$R$34,MATCH(AT67,$B$10:$B$34,0)))</f>
        <v/>
      </c>
      <c r="BU67" s="16">
        <f>IF(AU67="","",INDEX($R$10:$R$34,MATCH(AU67,$B$10:$B$34,0)))</f>
        <v/>
      </c>
      <c r="BV67" s="16">
        <f>IF(AV67="","",INDEX($R$10:$R$34,MATCH(AV67,$B$10:$B$34,0)))</f>
        <v/>
      </c>
      <c r="BW67" s="16">
        <f>IF(AW67="","",INDEX($R$10:$R$34,MATCH(AW67,$B$10:$B$34,0)))</f>
        <v/>
      </c>
      <c r="BX67" s="16">
        <f>IF(AX67="","",INDEX($R$10:$R$34,MATCH(AX67,$B$10:$B$34,0)))</f>
        <v/>
      </c>
      <c r="BY67" s="16">
        <f>IF(AY67="","",INDEX($R$10:$R$34,MATCH(AY67,$B$10:$B$34,0)))</f>
        <v/>
      </c>
      <c r="BZ67" s="16">
        <f>IF(AZ67="","",INDEX($R$10:$R$34,MATCH(AZ67,$B$10:$B$34,0)))</f>
        <v/>
      </c>
      <c r="CA67" s="16">
        <f>IF(BA67="","",INDEX($R$10:$R$34,MATCH(BA67,$B$10:$B$34,0)))</f>
        <v/>
      </c>
      <c r="CB67" s="4" t="n"/>
      <c r="CC67" s="23">
        <f>IF(C32="",NA(),IF(O32=0,NA(),P32))</f>
        <v/>
      </c>
      <c r="CD67" s="24">
        <f>IF(C32="",NA(),IF(O32=0,NA(),IF(T32&lt;=0.01,O32,NA())))</f>
        <v/>
      </c>
      <c r="CE67" s="24">
        <f>IF(C32="",NA(),IF(ISERROR(CD67),NA(),N32-O32))</f>
        <v/>
      </c>
      <c r="CF67" s="24">
        <f>IF(C32="",NA(),IF(ISERROR(CD67),NA(),O32-L32))</f>
        <v/>
      </c>
      <c r="CG67" s="24">
        <f>IF(C32="",NA(),IF(O32=0,NA(),IF(T32&gt;0,O32,NA())))</f>
        <v/>
      </c>
      <c r="CH67" s="24">
        <f>IF(C32="",NA(),IF(ISERROR(CG67),NA(),N32-O32))</f>
        <v/>
      </c>
      <c r="CI67" s="24">
        <f>IF(C32="",NA(),IF(ISERROR(CG67),NA(),O32-L32))</f>
        <v/>
      </c>
      <c r="CJ67" s="23">
        <f>IF(C32="",NA(),IF(O32=0,NA(),T32))</f>
        <v/>
      </c>
      <c r="CK67" s="23">
        <f>IF(C32="",NA(),IF(O32=0,S32/5,NA()))</f>
        <v/>
      </c>
      <c r="CL67" s="23">
        <f>IF(C32="",NA(),IF(O32=0,S32,NA()))</f>
        <v/>
      </c>
      <c r="CM67" s="50">
        <f>OFFSET(CM67,-1,0,1,1)+1</f>
        <v/>
      </c>
    </row>
    <row r="68" ht="20" customFormat="1" customHeight="1" s="3">
      <c r="L68" s="15" t="n"/>
      <c r="V68" s="16">
        <f>IF(F33="",0,INDEX($Q$10:$Q$34,MATCH(F33,$B$10:$B$34,0)))</f>
        <v/>
      </c>
      <c r="W68" s="16">
        <f>IF(G33="",0,INDEX($Q$10:$Q$34,MATCH(G33,$B$10:$B$34,0)))</f>
        <v/>
      </c>
      <c r="X68" s="16">
        <f>IF(H33="",0,INDEX($Q$10:$Q$34,MATCH(H33,$B$10:$B$34,0)))</f>
        <v/>
      </c>
      <c r="Y68" s="16">
        <f>IF(I33="",0,INDEX($Q$10:$Q$34,MATCH(I33,$B$10:$B$34,0)))</f>
        <v/>
      </c>
      <c r="Z68" s="16">
        <f>IF(J33="",0,INDEX($Q$10:$Q$34,MATCH(J33,$B$10:$B$34,0)))</f>
        <v/>
      </c>
      <c r="AA68" s="16">
        <f>IF(K33="",0,INDEX($Q$10:$Q$34,MATCH(K33,$B$10:$B$34,0)))</f>
        <v/>
      </c>
      <c r="AB68" s="4" t="n"/>
      <c r="AC68" s="16">
        <f>IF(ISERROR(MATCH($B33,OFFSET($F$9,COLUMN(AC$44)-COLUMN($AC$44)+1,0,1,COLUMNS($F$9:$K$9)),0)),"",INDEX($B$10:$B$34,COLUMN(AC$44)-COLUMN($AC$44)+1))</f>
        <v/>
      </c>
      <c r="AD68" s="16">
        <f>IF(ISERROR(MATCH($B33,OFFSET($F$9,COLUMN(AD$44)-COLUMN($AC$44)+1,0,1,COLUMNS($F$9:$K$9)),0)),"",INDEX($B$10:$B$34,COLUMN(AD$44)-COLUMN($AC$44)+1))</f>
        <v/>
      </c>
      <c r="AE68" s="16">
        <f>IF(ISERROR(MATCH($B33,OFFSET($F$9,COLUMN(AE$44)-COLUMN($AC$44)+1,0,1,COLUMNS($F$9:$K$9)),0)),"",INDEX($B$10:$B$34,COLUMN(AE$44)-COLUMN($AC$44)+1))</f>
        <v/>
      </c>
      <c r="AF68" s="16">
        <f>IF(ISERROR(MATCH($B33,OFFSET($F$9,COLUMN(AF$44)-COLUMN($AC$44)+1,0,1,COLUMNS($F$9:$K$9)),0)),"",INDEX($B$10:$B$34,COLUMN(AF$44)-COLUMN($AC$44)+1))</f>
        <v/>
      </c>
      <c r="AG68" s="16">
        <f>IF(ISERROR(MATCH($B33,OFFSET($F$9,COLUMN(AG$44)-COLUMN($AC$44)+1,0,1,COLUMNS($F$9:$K$9)),0)),"",INDEX($B$10:$B$34,COLUMN(AG$44)-COLUMN($AC$44)+1))</f>
        <v/>
      </c>
      <c r="AH68" s="16">
        <f>IF(ISERROR(MATCH($B33,OFFSET($F$9,COLUMN(AH$44)-COLUMN($AC$44)+1,0,1,COLUMNS($F$9:$K$9)),0)),"",INDEX($B$10:$B$34,COLUMN(AH$44)-COLUMN($AC$44)+1))</f>
        <v/>
      </c>
      <c r="AI68" s="16">
        <f>IF(ISERROR(MATCH($B33,OFFSET($F$9,COLUMN(AI$44)-COLUMN($AC$44)+1,0,1,COLUMNS($F$9:$K$9)),0)),"",INDEX($B$10:$B$34,COLUMN(AI$44)-COLUMN($AC$44)+1))</f>
        <v/>
      </c>
      <c r="AJ68" s="16">
        <f>IF(ISERROR(MATCH($B33,OFFSET($F$9,COLUMN(AJ$44)-COLUMN($AC$44)+1,0,1,COLUMNS($F$9:$K$9)),0)),"",INDEX($B$10:$B$34,COLUMN(AJ$44)-COLUMN($AC$44)+1))</f>
        <v/>
      </c>
      <c r="AK68" s="16">
        <f>IF(ISERROR(MATCH($B33,OFFSET($F$9,COLUMN(AK$44)-COLUMN($AC$44)+1,0,1,COLUMNS($F$9:$K$9)),0)),"",INDEX($B$10:$B$34,COLUMN(AK$44)-COLUMN($AC$44)+1))</f>
        <v/>
      </c>
      <c r="AL68" s="16">
        <f>IF(ISERROR(MATCH($B33,OFFSET($F$9,COLUMN(AL$44)-COLUMN($AC$44)+1,0,1,COLUMNS($F$9:$K$9)),0)),"",INDEX($B$10:$B$34,COLUMN(AL$44)-COLUMN($AC$44)+1))</f>
        <v/>
      </c>
      <c r="AM68" s="16">
        <f>IF(ISERROR(MATCH($B33,OFFSET($F$9,COLUMN(AM$44)-COLUMN($AC$44)+1,0,1,COLUMNS($F$9:$K$9)),0)),"",INDEX($B$10:$B$34,COLUMN(AM$44)-COLUMN($AC$44)+1))</f>
        <v/>
      </c>
      <c r="AN68" s="16">
        <f>IF(ISERROR(MATCH($B33,OFFSET($F$9,COLUMN(AN$44)-COLUMN($AC$44)+1,0,1,COLUMNS($F$9:$K$9)),0)),"",INDEX($B$10:$B$34,COLUMN(AN$44)-COLUMN($AC$44)+1))</f>
        <v/>
      </c>
      <c r="AO68" s="16">
        <f>IF(ISERROR(MATCH($B33,OFFSET($F$9,COLUMN(AO$44)-COLUMN($AC$44)+1,0,1,COLUMNS($F$9:$K$9)),0)),"",INDEX($B$10:$B$34,COLUMN(AO$44)-COLUMN($AC$44)+1))</f>
        <v/>
      </c>
      <c r="AP68" s="16">
        <f>IF(ISERROR(MATCH($B33,OFFSET($F$9,COLUMN(AP$44)-COLUMN($AC$44)+1,0,1,COLUMNS($F$9:$K$9)),0)),"",INDEX($B$10:$B$34,COLUMN(AP$44)-COLUMN($AC$44)+1))</f>
        <v/>
      </c>
      <c r="AQ68" s="16">
        <f>IF(ISERROR(MATCH($B33,OFFSET($F$9,COLUMN(AQ$44)-COLUMN($AC$44)+1,0,1,COLUMNS($F$9:$K$9)),0)),"",INDEX($B$10:$B$34,COLUMN(AQ$44)-COLUMN($AC$44)+1))</f>
        <v/>
      </c>
      <c r="AR68" s="16">
        <f>IF(ISERROR(MATCH($B33,OFFSET($F$9,COLUMN(AR$44)-COLUMN($AC$44)+1,0,1,COLUMNS($F$9:$K$9)),0)),"",INDEX($B$10:$B$34,COLUMN(AR$44)-COLUMN($AC$44)+1))</f>
        <v/>
      </c>
      <c r="AS68" s="16">
        <f>IF(ISERROR(MATCH($B33,OFFSET($F$9,COLUMN(AS$44)-COLUMN($AC$44)+1,0,1,COLUMNS($F$9:$K$9)),0)),"",INDEX($B$10:$B$34,COLUMN(AS$44)-COLUMN($AC$44)+1))</f>
        <v/>
      </c>
      <c r="AT68" s="16">
        <f>IF(ISERROR(MATCH($B33,OFFSET($F$9,COLUMN(AT$44)-COLUMN($AC$44)+1,0,1,COLUMNS($F$9:$K$9)),0)),"",INDEX($B$10:$B$34,COLUMN(AT$44)-COLUMN($AC$44)+1))</f>
        <v/>
      </c>
      <c r="AU68" s="16">
        <f>IF(ISERROR(MATCH($B33,OFFSET($F$9,COLUMN(AU$44)-COLUMN($AC$44)+1,0,1,COLUMNS($F$9:$K$9)),0)),"",INDEX($B$10:$B$34,COLUMN(AU$44)-COLUMN($AC$44)+1))</f>
        <v/>
      </c>
      <c r="AV68" s="16">
        <f>IF(ISERROR(MATCH($B33,OFFSET($F$9,COLUMN(AV$44)-COLUMN($AC$44)+1,0,1,COLUMNS($F$9:$K$9)),0)),"",INDEX($B$10:$B$34,COLUMN(AV$44)-COLUMN($AC$44)+1))</f>
        <v/>
      </c>
      <c r="AW68" s="16">
        <f>IF(ISERROR(MATCH($B33,OFFSET($F$9,COLUMN(AW$44)-COLUMN($AC$44)+1,0,1,COLUMNS($F$9:$K$9)),0)),"",INDEX($B$10:$B$34,COLUMN(AW$44)-COLUMN($AC$44)+1))</f>
        <v/>
      </c>
      <c r="AX68" s="16">
        <f>IF(ISERROR(MATCH($B33,OFFSET($F$9,COLUMN(AX$44)-COLUMN($AC$44)+1,0,1,COLUMNS($F$9:$K$9)),0)),"",INDEX($B$10:$B$34,COLUMN(AX$44)-COLUMN($AC$44)+1))</f>
        <v/>
      </c>
      <c r="AY68" s="16">
        <f>IF(ISERROR(MATCH($B33,OFFSET($F$9,COLUMN(AY$44)-COLUMN($AC$44)+1,0,1,COLUMNS($F$9:$K$9)),0)),"",INDEX($B$10:$B$34,COLUMN(AY$44)-COLUMN($AC$44)+1))</f>
        <v/>
      </c>
      <c r="AZ68" s="16">
        <f>IF(ISERROR(MATCH($B33,OFFSET($F$9,COLUMN(AZ$44)-COLUMN($AC$44)+1,0,1,COLUMNS($F$9:$K$9)),0)),"",INDEX($B$10:$B$34,COLUMN(AZ$44)-COLUMN($AC$44)+1))</f>
        <v/>
      </c>
      <c r="BA68" s="16">
        <f>IF(ISERROR(MATCH($B33,OFFSET($F$9,COLUMN(BA$44)-COLUMN($AC$44)+1,0,1,COLUMNS($F$9:$K$9)),0)),"",INDEX($B$10:$B$34,COLUMN(BA$44)-COLUMN($AC$44)+1))</f>
        <v/>
      </c>
      <c r="BB68" s="4" t="n"/>
      <c r="BC68" s="16">
        <f>IF(AC68="","",INDEX($R$10:$R$34,MATCH(AC68,$B$10:$B$34,0)))</f>
        <v/>
      </c>
      <c r="BD68" s="16">
        <f>IF(AD68="","",INDEX($R$10:$R$34,MATCH(AD68,$B$10:$B$34,0)))</f>
        <v/>
      </c>
      <c r="BE68" s="16">
        <f>IF(AE68="","",INDEX($R$10:$R$34,MATCH(AE68,$B$10:$B$34,0)))</f>
        <v/>
      </c>
      <c r="BF68" s="16">
        <f>IF(AF68="","",INDEX($R$10:$R$34,MATCH(AF68,$B$10:$B$34,0)))</f>
        <v/>
      </c>
      <c r="BG68" s="16">
        <f>IF(AG68="","",INDEX($R$10:$R$34,MATCH(AG68,$B$10:$B$34,0)))</f>
        <v/>
      </c>
      <c r="BH68" s="16">
        <f>IF(AH68="","",INDEX($R$10:$R$34,MATCH(AH68,$B$10:$B$34,0)))</f>
        <v/>
      </c>
      <c r="BI68" s="16">
        <f>IF(AI68="","",INDEX($R$10:$R$34,MATCH(AI68,$B$10:$B$34,0)))</f>
        <v/>
      </c>
      <c r="BJ68" s="16">
        <f>IF(AJ68="","",INDEX($R$10:$R$34,MATCH(AJ68,$B$10:$B$34,0)))</f>
        <v/>
      </c>
      <c r="BK68" s="16">
        <f>IF(AK68="","",INDEX($R$10:$R$34,MATCH(AK68,$B$10:$B$34,0)))</f>
        <v/>
      </c>
      <c r="BL68" s="16">
        <f>IF(AL68="","",INDEX($R$10:$R$34,MATCH(AL68,$B$10:$B$34,0)))</f>
        <v/>
      </c>
      <c r="BM68" s="16">
        <f>IF(AM68="","",INDEX($R$10:$R$34,MATCH(AM68,$B$10:$B$34,0)))</f>
        <v/>
      </c>
      <c r="BN68" s="16">
        <f>IF(AN68="","",INDEX($R$10:$R$34,MATCH(AN68,$B$10:$B$34,0)))</f>
        <v/>
      </c>
      <c r="BO68" s="16">
        <f>IF(AO68="","",INDEX($R$10:$R$34,MATCH(AO68,$B$10:$B$34,0)))</f>
        <v/>
      </c>
      <c r="BP68" s="16">
        <f>IF(AP68="","",INDEX($R$10:$R$34,MATCH(AP68,$B$10:$B$34,0)))</f>
        <v/>
      </c>
      <c r="BQ68" s="16">
        <f>IF(AQ68="","",INDEX($R$10:$R$34,MATCH(AQ68,$B$10:$B$34,0)))</f>
        <v/>
      </c>
      <c r="BR68" s="16">
        <f>IF(AR68="","",INDEX($R$10:$R$34,MATCH(AR68,$B$10:$B$34,0)))</f>
        <v/>
      </c>
      <c r="BS68" s="16">
        <f>IF(AS68="","",INDEX($R$10:$R$34,MATCH(AS68,$B$10:$B$34,0)))</f>
        <v/>
      </c>
      <c r="BT68" s="16">
        <f>IF(AT68="","",INDEX($R$10:$R$34,MATCH(AT68,$B$10:$B$34,0)))</f>
        <v/>
      </c>
      <c r="BU68" s="16">
        <f>IF(AU68="","",INDEX($R$10:$R$34,MATCH(AU68,$B$10:$B$34,0)))</f>
        <v/>
      </c>
      <c r="BV68" s="16">
        <f>IF(AV68="","",INDEX($R$10:$R$34,MATCH(AV68,$B$10:$B$34,0)))</f>
        <v/>
      </c>
      <c r="BW68" s="16">
        <f>IF(AW68="","",INDEX($R$10:$R$34,MATCH(AW68,$B$10:$B$34,0)))</f>
        <v/>
      </c>
      <c r="BX68" s="16">
        <f>IF(AX68="","",INDEX($R$10:$R$34,MATCH(AX68,$B$10:$B$34,0)))</f>
        <v/>
      </c>
      <c r="BY68" s="16">
        <f>IF(AY68="","",INDEX($R$10:$R$34,MATCH(AY68,$B$10:$B$34,0)))</f>
        <v/>
      </c>
      <c r="BZ68" s="16">
        <f>IF(AZ68="","",INDEX($R$10:$R$34,MATCH(AZ68,$B$10:$B$34,0)))</f>
        <v/>
      </c>
      <c r="CA68" s="16">
        <f>IF(BA68="","",INDEX($R$10:$R$34,MATCH(BA68,$B$10:$B$34,0)))</f>
        <v/>
      </c>
      <c r="CB68" s="4" t="n"/>
      <c r="CC68" s="23">
        <f>IF(C33="",NA(),IF(O33=0,NA(),P33))</f>
        <v/>
      </c>
      <c r="CD68" s="24">
        <f>IF(C33="",NA(),IF(O33=0,NA(),IF(T33&lt;=0.01,O33,NA())))</f>
        <v/>
      </c>
      <c r="CE68" s="24">
        <f>IF(C33="",NA(),IF(ISERROR(CD68),NA(),N33-O33))</f>
        <v/>
      </c>
      <c r="CF68" s="24">
        <f>IF(C33="",NA(),IF(ISERROR(CD68),NA(),O33-L33))</f>
        <v/>
      </c>
      <c r="CG68" s="24">
        <f>IF(C33="",NA(),IF(O33=0,NA(),IF(T33&gt;0,O33,NA())))</f>
        <v/>
      </c>
      <c r="CH68" s="24">
        <f>IF(C33="",NA(),IF(ISERROR(CG68),NA(),N33-O33))</f>
        <v/>
      </c>
      <c r="CI68" s="24">
        <f>IF(C33="",NA(),IF(ISERROR(CG68),NA(),O33-L33))</f>
        <v/>
      </c>
      <c r="CJ68" s="23">
        <f>IF(C33="",NA(),IF(O33=0,NA(),T33))</f>
        <v/>
      </c>
      <c r="CK68" s="23">
        <f>IF(C33="",NA(),IF(O33=0,S33/5,NA()))</f>
        <v/>
      </c>
      <c r="CL68" s="23">
        <f>IF(C33="",NA(),IF(O33=0,S33,NA()))</f>
        <v/>
      </c>
      <c r="CM68" s="50">
        <f>OFFSET(CM68,-1,0,1,1)+1</f>
        <v/>
      </c>
    </row>
    <row r="69" ht="20" customFormat="1" customHeight="1" s="3">
      <c r="L69" s="15" t="n"/>
      <c r="V69" s="16">
        <f>IF(F34="",0,INDEX($Q$10:$Q$34,MATCH(F34,$B$10:$B$34,0)))</f>
        <v/>
      </c>
      <c r="W69" s="16">
        <f>IF(G34="",0,INDEX($Q$10:$Q$34,MATCH(G34,$B$10:$B$34,0)))</f>
        <v/>
      </c>
      <c r="X69" s="16">
        <f>IF(H34="",0,INDEX($Q$10:$Q$34,MATCH(H34,$B$10:$B$34,0)))</f>
        <v/>
      </c>
      <c r="Y69" s="16">
        <f>IF(I34="",0,INDEX($Q$10:$Q$34,MATCH(I34,$B$10:$B$34,0)))</f>
        <v/>
      </c>
      <c r="Z69" s="16">
        <f>IF(J34="",0,INDEX($Q$10:$Q$34,MATCH(J34,$B$10:$B$34,0)))</f>
        <v/>
      </c>
      <c r="AA69" s="16">
        <f>IF(K34="",0,INDEX($Q$10:$Q$34,MATCH(K34,$B$10:$B$34,0)))</f>
        <v/>
      </c>
      <c r="AB69" s="4" t="n"/>
      <c r="AC69" s="16">
        <f>IF(ISERROR(MATCH($B34,OFFSET($F$9,COLUMN(AC$44)-COLUMN($AC$44)+1,0,1,COLUMNS($F$9:$K$9)),0)),"",INDEX($B$10:$B$34,COLUMN(AC$44)-COLUMN($AC$44)+1))</f>
        <v/>
      </c>
      <c r="AD69" s="16">
        <f>IF(ISERROR(MATCH($B34,OFFSET($F$9,COLUMN(AD$44)-COLUMN($AC$44)+1,0,1,COLUMNS($F$9:$K$9)),0)),"",INDEX($B$10:$B$34,COLUMN(AD$44)-COLUMN($AC$44)+1))</f>
        <v/>
      </c>
      <c r="AE69" s="16">
        <f>IF(ISERROR(MATCH($B34,OFFSET($F$9,COLUMN(AE$44)-COLUMN($AC$44)+1,0,1,COLUMNS($F$9:$K$9)),0)),"",INDEX($B$10:$B$34,COLUMN(AE$44)-COLUMN($AC$44)+1))</f>
        <v/>
      </c>
      <c r="AF69" s="16">
        <f>IF(ISERROR(MATCH($B34,OFFSET($F$9,COLUMN(AF$44)-COLUMN($AC$44)+1,0,1,COLUMNS($F$9:$K$9)),0)),"",INDEX($B$10:$B$34,COLUMN(AF$44)-COLUMN($AC$44)+1))</f>
        <v/>
      </c>
      <c r="AG69" s="16">
        <f>IF(ISERROR(MATCH($B34,OFFSET($F$9,COLUMN(AG$44)-COLUMN($AC$44)+1,0,1,COLUMNS($F$9:$K$9)),0)),"",INDEX($B$10:$B$34,COLUMN(AG$44)-COLUMN($AC$44)+1))</f>
        <v/>
      </c>
      <c r="AH69" s="16">
        <f>IF(ISERROR(MATCH($B34,OFFSET($F$9,COLUMN(AH$44)-COLUMN($AC$44)+1,0,1,COLUMNS($F$9:$K$9)),0)),"",INDEX($B$10:$B$34,COLUMN(AH$44)-COLUMN($AC$44)+1))</f>
        <v/>
      </c>
      <c r="AI69" s="16">
        <f>IF(ISERROR(MATCH($B34,OFFSET($F$9,COLUMN(AI$44)-COLUMN($AC$44)+1,0,1,COLUMNS($F$9:$K$9)),0)),"",INDEX($B$10:$B$34,COLUMN(AI$44)-COLUMN($AC$44)+1))</f>
        <v/>
      </c>
      <c r="AJ69" s="16">
        <f>IF(ISERROR(MATCH($B34,OFFSET($F$9,COLUMN(AJ$44)-COLUMN($AC$44)+1,0,1,COLUMNS($F$9:$K$9)),0)),"",INDEX($B$10:$B$34,COLUMN(AJ$44)-COLUMN($AC$44)+1))</f>
        <v/>
      </c>
      <c r="AK69" s="16">
        <f>IF(ISERROR(MATCH($B34,OFFSET($F$9,COLUMN(AK$44)-COLUMN($AC$44)+1,0,1,COLUMNS($F$9:$K$9)),0)),"",INDEX($B$10:$B$34,COLUMN(AK$44)-COLUMN($AC$44)+1))</f>
        <v/>
      </c>
      <c r="AL69" s="16">
        <f>IF(ISERROR(MATCH($B34,OFFSET($F$9,COLUMN(AL$44)-COLUMN($AC$44)+1,0,1,COLUMNS($F$9:$K$9)),0)),"",INDEX($B$10:$B$34,COLUMN(AL$44)-COLUMN($AC$44)+1))</f>
        <v/>
      </c>
      <c r="AM69" s="16">
        <f>IF(ISERROR(MATCH($B34,OFFSET($F$9,COLUMN(AM$44)-COLUMN($AC$44)+1,0,1,COLUMNS($F$9:$K$9)),0)),"",INDEX($B$10:$B$34,COLUMN(AM$44)-COLUMN($AC$44)+1))</f>
        <v/>
      </c>
      <c r="AN69" s="16">
        <f>IF(ISERROR(MATCH($B34,OFFSET($F$9,COLUMN(AN$44)-COLUMN($AC$44)+1,0,1,COLUMNS($F$9:$K$9)),0)),"",INDEX($B$10:$B$34,COLUMN(AN$44)-COLUMN($AC$44)+1))</f>
        <v/>
      </c>
      <c r="AO69" s="16">
        <f>IF(ISERROR(MATCH($B34,OFFSET($F$9,COLUMN(AO$44)-COLUMN($AC$44)+1,0,1,COLUMNS($F$9:$K$9)),0)),"",INDEX($B$10:$B$34,COLUMN(AO$44)-COLUMN($AC$44)+1))</f>
        <v/>
      </c>
      <c r="AP69" s="16">
        <f>IF(ISERROR(MATCH($B34,OFFSET($F$9,COLUMN(AP$44)-COLUMN($AC$44)+1,0,1,COLUMNS($F$9:$K$9)),0)),"",INDEX($B$10:$B$34,COLUMN(AP$44)-COLUMN($AC$44)+1))</f>
        <v/>
      </c>
      <c r="AQ69" s="16">
        <f>IF(ISERROR(MATCH($B34,OFFSET($F$9,COLUMN(AQ$44)-COLUMN($AC$44)+1,0,1,COLUMNS($F$9:$K$9)),0)),"",INDEX($B$10:$B$34,COLUMN(AQ$44)-COLUMN($AC$44)+1))</f>
        <v/>
      </c>
      <c r="AR69" s="16">
        <f>IF(ISERROR(MATCH($B34,OFFSET($F$9,COLUMN(AR$44)-COLUMN($AC$44)+1,0,1,COLUMNS($F$9:$K$9)),0)),"",INDEX($B$10:$B$34,COLUMN(AR$44)-COLUMN($AC$44)+1))</f>
        <v/>
      </c>
      <c r="AS69" s="16">
        <f>IF(ISERROR(MATCH($B34,OFFSET($F$9,COLUMN(AS$44)-COLUMN($AC$44)+1,0,1,COLUMNS($F$9:$K$9)),0)),"",INDEX($B$10:$B$34,COLUMN(AS$44)-COLUMN($AC$44)+1))</f>
        <v/>
      </c>
      <c r="AT69" s="16">
        <f>IF(ISERROR(MATCH($B34,OFFSET($F$9,COLUMN(AT$44)-COLUMN($AC$44)+1,0,1,COLUMNS($F$9:$K$9)),0)),"",INDEX($B$10:$B$34,COLUMN(AT$44)-COLUMN($AC$44)+1))</f>
        <v/>
      </c>
      <c r="AU69" s="16">
        <f>IF(ISERROR(MATCH($B34,OFFSET($F$9,COLUMN(AU$44)-COLUMN($AC$44)+1,0,1,COLUMNS($F$9:$K$9)),0)),"",INDEX($B$10:$B$34,COLUMN(AU$44)-COLUMN($AC$44)+1))</f>
        <v/>
      </c>
      <c r="AV69" s="16">
        <f>IF(ISERROR(MATCH($B34,OFFSET($F$9,COLUMN(AV$44)-COLUMN($AC$44)+1,0,1,COLUMNS($F$9:$K$9)),0)),"",INDEX($B$10:$B$34,COLUMN(AV$44)-COLUMN($AC$44)+1))</f>
        <v/>
      </c>
      <c r="AW69" s="16">
        <f>IF(ISERROR(MATCH($B34,OFFSET($F$9,COLUMN(AW$44)-COLUMN($AC$44)+1,0,1,COLUMNS($F$9:$K$9)),0)),"",INDEX($B$10:$B$34,COLUMN(AW$44)-COLUMN($AC$44)+1))</f>
        <v/>
      </c>
      <c r="AX69" s="16">
        <f>IF(ISERROR(MATCH($B34,OFFSET($F$9,COLUMN(AX$44)-COLUMN($AC$44)+1,0,1,COLUMNS($F$9:$K$9)),0)),"",INDEX($B$10:$B$34,COLUMN(AX$44)-COLUMN($AC$44)+1))</f>
        <v/>
      </c>
      <c r="AY69" s="16">
        <f>IF(ISERROR(MATCH($B34,OFFSET($F$9,COLUMN(AY$44)-COLUMN($AC$44)+1,0,1,COLUMNS($F$9:$K$9)),0)),"",INDEX($B$10:$B$34,COLUMN(AY$44)-COLUMN($AC$44)+1))</f>
        <v/>
      </c>
      <c r="AZ69" s="16">
        <f>IF(ISERROR(MATCH($B34,OFFSET($F$9,COLUMN(AZ$44)-COLUMN($AC$44)+1,0,1,COLUMNS($F$9:$K$9)),0)),"",INDEX($B$10:$B$34,COLUMN(AZ$44)-COLUMN($AC$44)+1))</f>
        <v/>
      </c>
      <c r="BA69" s="16">
        <f>IF(ISERROR(MATCH($B34,OFFSET($F$9,COLUMN(BA$44)-COLUMN($AC$44)+1,0,1,COLUMNS($F$9:$K$9)),0)),"",INDEX($B$10:$B$34,COLUMN(BA$44)-COLUMN($AC$44)+1))</f>
        <v/>
      </c>
      <c r="BB69" s="4" t="n"/>
      <c r="BC69" s="16">
        <f>IF(AC69="","",INDEX($R$10:$R$34,MATCH(AC69,$B$10:$B$34,0)))</f>
        <v/>
      </c>
      <c r="BD69" s="16">
        <f>IF(AD69="","",INDEX($R$10:$R$34,MATCH(AD69,$B$10:$B$34,0)))</f>
        <v/>
      </c>
      <c r="BE69" s="16">
        <f>IF(AE69="","",INDEX($R$10:$R$34,MATCH(AE69,$B$10:$B$34,0)))</f>
        <v/>
      </c>
      <c r="BF69" s="16">
        <f>IF(AF69="","",INDEX($R$10:$R$34,MATCH(AF69,$B$10:$B$34,0)))</f>
        <v/>
      </c>
      <c r="BG69" s="16">
        <f>IF(AG69="","",INDEX($R$10:$R$34,MATCH(AG69,$B$10:$B$34,0)))</f>
        <v/>
      </c>
      <c r="BH69" s="16">
        <f>IF(AH69="","",INDEX($R$10:$R$34,MATCH(AH69,$B$10:$B$34,0)))</f>
        <v/>
      </c>
      <c r="BI69" s="16">
        <f>IF(AI69="","",INDEX($R$10:$R$34,MATCH(AI69,$B$10:$B$34,0)))</f>
        <v/>
      </c>
      <c r="BJ69" s="16">
        <f>IF(AJ69="","",INDEX($R$10:$R$34,MATCH(AJ69,$B$10:$B$34,0)))</f>
        <v/>
      </c>
      <c r="BK69" s="16">
        <f>IF(AK69="","",INDEX($R$10:$R$34,MATCH(AK69,$B$10:$B$34,0)))</f>
        <v/>
      </c>
      <c r="BL69" s="16">
        <f>IF(AL69="","",INDEX($R$10:$R$34,MATCH(AL69,$B$10:$B$34,0)))</f>
        <v/>
      </c>
      <c r="BM69" s="16">
        <f>IF(AM69="","",INDEX($R$10:$R$34,MATCH(AM69,$B$10:$B$34,0)))</f>
        <v/>
      </c>
      <c r="BN69" s="16">
        <f>IF(AN69="","",INDEX($R$10:$R$34,MATCH(AN69,$B$10:$B$34,0)))</f>
        <v/>
      </c>
      <c r="BO69" s="16">
        <f>IF(AO69="","",INDEX($R$10:$R$34,MATCH(AO69,$B$10:$B$34,0)))</f>
        <v/>
      </c>
      <c r="BP69" s="16">
        <f>IF(AP69="","",INDEX($R$10:$R$34,MATCH(AP69,$B$10:$B$34,0)))</f>
        <v/>
      </c>
      <c r="BQ69" s="16">
        <f>IF(AQ69="","",INDEX($R$10:$R$34,MATCH(AQ69,$B$10:$B$34,0)))</f>
        <v/>
      </c>
      <c r="BR69" s="16">
        <f>IF(AR69="","",INDEX($R$10:$R$34,MATCH(AR69,$B$10:$B$34,0)))</f>
        <v/>
      </c>
      <c r="BS69" s="16">
        <f>IF(AS69="","",INDEX($R$10:$R$34,MATCH(AS69,$B$10:$B$34,0)))</f>
        <v/>
      </c>
      <c r="BT69" s="16">
        <f>IF(AT69="","",INDEX($R$10:$R$34,MATCH(AT69,$B$10:$B$34,0)))</f>
        <v/>
      </c>
      <c r="BU69" s="16">
        <f>IF(AU69="","",INDEX($R$10:$R$34,MATCH(AU69,$B$10:$B$34,0)))</f>
        <v/>
      </c>
      <c r="BV69" s="16">
        <f>IF(AV69="","",INDEX($R$10:$R$34,MATCH(AV69,$B$10:$B$34,0)))</f>
        <v/>
      </c>
      <c r="BW69" s="16">
        <f>IF(AW69="","",INDEX($R$10:$R$34,MATCH(AW69,$B$10:$B$34,0)))</f>
        <v/>
      </c>
      <c r="BX69" s="16">
        <f>IF(AX69="","",INDEX($R$10:$R$34,MATCH(AX69,$B$10:$B$34,0)))</f>
        <v/>
      </c>
      <c r="BY69" s="16">
        <f>IF(AY69="","",INDEX($R$10:$R$34,MATCH(AY69,$B$10:$B$34,0)))</f>
        <v/>
      </c>
      <c r="BZ69" s="16">
        <f>IF(AZ69="","",INDEX($R$10:$R$34,MATCH(AZ69,$B$10:$B$34,0)))</f>
        <v/>
      </c>
      <c r="CA69" s="16">
        <f>IF(BA69="","",INDEX($R$10:$R$34,MATCH(BA69,$B$10:$B$34,0)))</f>
        <v/>
      </c>
      <c r="CB69" s="4" t="n"/>
      <c r="CC69" s="23">
        <f>IF(C34="",NA(),IF(O34=0,NA(),P34))</f>
        <v/>
      </c>
      <c r="CD69" s="24">
        <f>IF(C34="",NA(),IF(O34=0,NA(),IF(T34&lt;=0.01,O34,NA())))</f>
        <v/>
      </c>
      <c r="CE69" s="24">
        <f>IF(C34="",NA(),IF(ISERROR(CD69),NA(),N34-O34))</f>
        <v/>
      </c>
      <c r="CF69" s="24">
        <f>IF(C34="",NA(),IF(ISERROR(CD69),NA(),O34-L34))</f>
        <v/>
      </c>
      <c r="CG69" s="24">
        <f>IF(C34="",NA(),IF(O34=0,NA(),IF(T34&gt;0,O34,NA())))</f>
        <v/>
      </c>
      <c r="CH69" s="24">
        <f>IF(C34="",NA(),IF(ISERROR(CG69),NA(),N34-O34))</f>
        <v/>
      </c>
      <c r="CI69" s="24">
        <f>IF(C34="",NA(),IF(ISERROR(CG69),NA(),O34-L34))</f>
        <v/>
      </c>
      <c r="CJ69" s="23">
        <f>IF(C34="",NA(),IF(O34=0,NA(),T34))</f>
        <v/>
      </c>
      <c r="CK69" s="23">
        <f>IF(C34="",NA(),IF(O34=0,S34/5,NA()))</f>
        <v/>
      </c>
      <c r="CL69" s="23">
        <f>IF(C34="",NA(),IF(O34=0,S34,NA()))</f>
        <v/>
      </c>
      <c r="CM69" s="50">
        <f>OFFSET(CM69,-1,0,1,1)+1</f>
        <v/>
      </c>
    </row>
  </sheetData>
  <mergeCells count="10">
    <mergeCell ref="F3:K3"/>
    <mergeCell ref="F5:K5"/>
    <mergeCell ref="AC44:BA44"/>
    <mergeCell ref="BC44:CA44"/>
    <mergeCell ref="F8:K8"/>
    <mergeCell ref="B39:T39"/>
    <mergeCell ref="F9:K9"/>
    <mergeCell ref="L7:N7"/>
    <mergeCell ref="V44:AA44"/>
    <mergeCell ref="B3:C4"/>
  </mergeCells>
  <conditionalFormatting sqref="C10:C34">
    <cfRule type="expression" priority="8" dxfId="7">
      <formula>T10=0</formula>
    </cfRule>
  </conditionalFormatting>
  <conditionalFormatting sqref="E10:E34 V10:V18">
    <cfRule type="containsText" priority="1" operator="containsText" dxfId="6" text="Needs Update">
      <formula>NOT(ISERROR(SEARCH("Needs Update",E10)))</formula>
    </cfRule>
    <cfRule type="containsText" priority="2" operator="containsText" dxfId="5" text="Needs Review">
      <formula>NOT(ISERROR(SEARCH("Needs Review",E10)))</formula>
    </cfRule>
    <cfRule type="containsText" priority="3" operator="containsText" dxfId="4" text="Not Started">
      <formula>NOT(ISERROR(SEARCH("Not Started",E10)))</formula>
    </cfRule>
    <cfRule type="containsText" priority="4" operator="containsText" dxfId="3" text="On Hold">
      <formula>NOT(ISERROR(SEARCH("On Hold",E10)))</formula>
    </cfRule>
    <cfRule type="containsText" priority="5" operator="containsText" dxfId="2" text="Overdue">
      <formula>NOT(ISERROR(SEARCH("Overdue",E10)))</formula>
    </cfRule>
    <cfRule type="containsText" priority="6" operator="containsText" dxfId="1" text="Complete">
      <formula>NOT(ISERROR(SEARCH("Complete",E10)))</formula>
    </cfRule>
    <cfRule type="containsText" priority="7" operator="containsText" dxfId="0" text="In Progress">
      <formula>NOT(ISERROR(SEARCH("In Progress",E10)))</formula>
    </cfRule>
  </conditionalFormatting>
  <dataValidations count="1">
    <dataValidation sqref="E10:E34" showErrorMessage="1" showInputMessage="1" allowBlank="0" type="list">
      <formula1>$V$10:$V$18</formula1>
    </dataValidation>
  </dataValidations>
  <hyperlinks>
    <hyperlink xmlns:r="http://schemas.openxmlformats.org/officeDocument/2006/relationships" ref="B39" r:id="rId1"/>
  </hyperlinks>
  <pageMargins left="0.3" right="0.3" top="0.3" bottom="0.3" header="0" footer="0"/>
  <pageSetup orientation="landscape" scale="53" fitToHeight="0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EX66"/>
  <sheetViews>
    <sheetView showGridLines="0" zoomScaleNormal="100" workbookViewId="0">
      <selection activeCell="L2" sqref="L2"/>
    </sheetView>
  </sheetViews>
  <sheetFormatPr baseColWidth="8" defaultColWidth="8.81640625" defaultRowHeight="12.5"/>
  <cols>
    <col width="3.36328125" customWidth="1" min="1" max="1"/>
    <col width="6.453125" customWidth="1" min="2" max="2"/>
    <col width="39.453125" customWidth="1" min="3" max="3"/>
    <col width="20.81640625" customWidth="1" min="4" max="4"/>
    <col width="14.81640625" customWidth="1" min="5" max="5"/>
    <col width="5.81640625" customWidth="1" min="6" max="11"/>
    <col width="12.81640625" customWidth="1" style="1" min="12" max="12"/>
    <col width="12.81640625" customWidth="1" min="13" max="20"/>
    <col width="3.36328125" customWidth="1" min="21" max="21"/>
    <col width="14.81640625" customWidth="1" min="22" max="22"/>
    <col width="5.81640625" customWidth="1" min="23" max="27"/>
    <col width="3.36328125" customWidth="1" min="28" max="28"/>
    <col width="5.81640625" customWidth="1" min="29" max="53"/>
    <col width="4.1796875" customWidth="1" min="54" max="54"/>
    <col width="5.81640625" customWidth="1" min="55" max="79"/>
    <col width="4.1796875" customWidth="1" min="80" max="80"/>
    <col width="10.81640625" customWidth="1" style="17" min="81" max="91"/>
  </cols>
  <sheetData>
    <row r="1" ht="42" customFormat="1" customHeight="1" s="35">
      <c r="B1" s="56" t="inlineStr">
        <is>
          <t>プロジェクト管理のクリティカル パス テンプレート</t>
        </is>
      </c>
      <c r="C1" s="36" t="n"/>
      <c r="D1" s="36" t="n"/>
      <c r="E1" s="36" t="n"/>
      <c r="F1" s="37" t="n"/>
      <c r="G1" s="37" t="n"/>
      <c r="H1" s="37" t="n"/>
      <c r="I1" s="37" t="n"/>
      <c r="J1" s="37" t="n"/>
      <c r="L1" s="37" t="n"/>
      <c r="M1" s="37" t="n"/>
      <c r="N1" s="37" t="n"/>
      <c r="O1" s="37" t="n"/>
      <c r="P1" s="37" t="n"/>
      <c r="Q1" s="37" t="n"/>
      <c r="R1" s="37" t="n"/>
      <c r="S1" s="37" t="n"/>
      <c r="T1" s="37" t="n"/>
      <c r="U1" s="37" t="n"/>
      <c r="V1" s="37" t="n"/>
      <c r="W1" s="37" t="n"/>
      <c r="X1" s="37" t="n"/>
      <c r="Y1" s="37" t="n"/>
      <c r="Z1" s="37" t="n"/>
      <c r="AA1" s="37" t="n"/>
      <c r="AB1" s="37" t="n"/>
      <c r="AC1" s="37" t="n"/>
      <c r="AD1" s="37" t="n"/>
      <c r="AE1" s="37" t="n"/>
      <c r="AF1" s="37" t="n"/>
      <c r="AG1" s="37" t="n"/>
      <c r="AH1" s="37" t="n"/>
      <c r="AI1" s="37" t="n"/>
      <c r="AJ1" s="37" t="n"/>
      <c r="AK1" s="37" t="n"/>
      <c r="AL1" s="37" t="n"/>
      <c r="AM1" s="37" t="n"/>
      <c r="AN1" s="37" t="n"/>
      <c r="AO1" s="37" t="n"/>
      <c r="AP1" s="37" t="n"/>
      <c r="AQ1" s="37" t="n"/>
      <c r="AR1" s="37" t="n"/>
      <c r="AS1" s="37" t="n"/>
      <c r="AT1" s="37" t="n"/>
      <c r="AU1" s="37" t="n"/>
      <c r="AV1" s="37" t="n"/>
      <c r="AW1" s="37" t="n"/>
      <c r="AX1" s="37" t="n"/>
      <c r="AY1" s="37" t="n"/>
      <c r="AZ1" s="37" t="n"/>
      <c r="BA1" s="37" t="n"/>
      <c r="BB1" s="37" t="n"/>
      <c r="BC1" s="37" t="n"/>
      <c r="BD1" s="37" t="n"/>
      <c r="BE1" s="37" t="n"/>
      <c r="BF1" s="37" t="n"/>
      <c r="BG1" s="37" t="n"/>
      <c r="BH1" s="37" t="n"/>
      <c r="BI1" s="37" t="n"/>
      <c r="BJ1" s="37" t="n"/>
      <c r="BK1" s="37" t="n"/>
      <c r="BL1" s="37" t="n"/>
      <c r="BM1" s="37" t="n"/>
      <c r="BN1" s="37" t="n"/>
      <c r="BO1" s="37" t="n"/>
      <c r="BP1" s="37" t="n"/>
      <c r="BQ1" s="37" t="n"/>
      <c r="BR1" s="37" t="n"/>
      <c r="BS1" s="37" t="n"/>
      <c r="BT1" s="37" t="n"/>
      <c r="BU1" s="37" t="n"/>
      <c r="BV1" s="37" t="n"/>
      <c r="BW1" s="37" t="n"/>
      <c r="BX1" s="37" t="n"/>
      <c r="BY1" s="37" t="n"/>
      <c r="BZ1" s="37" t="n"/>
      <c r="CA1" s="37" t="n"/>
      <c r="CB1" s="37" t="n"/>
      <c r="CC1" s="37" t="n"/>
      <c r="CD1" s="37" t="n"/>
      <c r="CE1" s="37" t="n"/>
      <c r="CF1" s="37" t="n"/>
      <c r="CG1" s="37" t="n"/>
      <c r="CH1" s="37" t="n"/>
      <c r="CI1" s="37" t="n"/>
      <c r="CJ1" s="37" t="n"/>
      <c r="CK1" s="37" t="n"/>
      <c r="CL1" s="37" t="n"/>
      <c r="CM1" s="37" t="n"/>
      <c r="CN1" s="37" t="n"/>
      <c r="CO1" s="37" t="n"/>
      <c r="CP1" s="37" t="n"/>
      <c r="CQ1" s="37" t="n"/>
      <c r="CR1" s="37" t="n"/>
      <c r="CS1" s="37" t="n"/>
      <c r="CT1" s="37" t="n"/>
      <c r="CU1" s="37" t="n"/>
      <c r="CV1" s="37" t="n"/>
      <c r="CW1" s="37" t="n"/>
      <c r="CX1" s="37" t="n"/>
      <c r="CY1" s="37" t="n"/>
      <c r="CZ1" s="37" t="n"/>
      <c r="DA1" s="37" t="n"/>
      <c r="DB1" s="37" t="n"/>
      <c r="DC1" s="37" t="n"/>
      <c r="DD1" s="37" t="n"/>
      <c r="DE1" s="37" t="n"/>
      <c r="DF1" s="37" t="n"/>
      <c r="DG1" s="37" t="n"/>
      <c r="DH1" s="37" t="n"/>
      <c r="DI1" s="37" t="n"/>
      <c r="DJ1" s="37" t="n"/>
      <c r="DK1" s="37" t="n"/>
      <c r="DL1" s="37" t="n"/>
      <c r="DM1" s="37" t="n"/>
      <c r="DN1" s="37" t="n"/>
      <c r="DO1" s="37" t="n"/>
      <c r="DP1" s="37" t="n"/>
      <c r="DQ1" s="37" t="n"/>
      <c r="DR1" s="37" t="n"/>
      <c r="DS1" s="37" t="n"/>
      <c r="DT1" s="37" t="n"/>
      <c r="DU1" s="37" t="n"/>
      <c r="DV1" s="37" t="n"/>
      <c r="DW1" s="37" t="n"/>
      <c r="DX1" s="37" t="n"/>
      <c r="DY1" s="37" t="n"/>
      <c r="DZ1" s="37" t="n"/>
      <c r="EA1" s="37" t="n"/>
      <c r="EB1" s="37" t="n"/>
      <c r="EC1" s="37" t="n"/>
      <c r="ED1" s="37" t="n"/>
      <c r="EE1" s="37" t="n"/>
      <c r="EF1" s="37" t="n"/>
      <c r="EG1" s="37" t="n"/>
      <c r="EH1" s="37" t="n"/>
      <c r="EI1" s="37" t="n"/>
      <c r="EJ1" s="37" t="n"/>
      <c r="EK1" s="37" t="n"/>
      <c r="EL1" s="37" t="n"/>
      <c r="EM1" s="37" t="n"/>
      <c r="EN1" s="37" t="n"/>
      <c r="EO1" s="37" t="n"/>
      <c r="EP1" s="37" t="n"/>
      <c r="EQ1" s="37" t="n"/>
      <c r="ER1" s="37" t="n"/>
      <c r="ES1" s="37" t="n"/>
      <c r="ET1" s="37" t="n"/>
      <c r="EU1" s="37" t="n"/>
      <c r="EV1" s="37" t="n"/>
      <c r="EW1" s="37" t="n"/>
      <c r="EX1" s="37" t="n"/>
    </row>
    <row r="2" ht="35" customFormat="1" customHeight="1" s="3">
      <c r="A2" s="4" t="n"/>
      <c r="B2" s="78" t="inlineStr">
        <is>
          <t xml:space="preserve">シェーディングされていないフィールドのみを入力します。  </t>
        </is>
      </c>
      <c r="D2" s="78" t="n"/>
      <c r="E2" s="78" t="n"/>
      <c r="F2" s="72" t="inlineStr">
        <is>
          <t>開始日</t>
        </is>
      </c>
      <c r="L2" s="44" t="n"/>
      <c r="N2" s="4" t="n"/>
      <c r="O2" s="4" t="n"/>
      <c r="P2" s="4" t="n"/>
      <c r="Q2" s="4" t="n"/>
      <c r="R2" s="4" t="n"/>
      <c r="S2" s="4" t="n"/>
      <c r="T2" s="4" t="n"/>
      <c r="U2" s="4" t="n"/>
      <c r="V2" s="4" t="n"/>
      <c r="W2" s="4" t="n"/>
      <c r="X2" s="4" t="n"/>
      <c r="Y2" s="4" t="n"/>
      <c r="Z2" s="4" t="n"/>
      <c r="AA2" s="4" t="n"/>
      <c r="AB2" s="4" t="n"/>
      <c r="AC2" s="4" t="n"/>
      <c r="AD2" s="4" t="n"/>
      <c r="AE2" s="4" t="n"/>
      <c r="AF2" s="4" t="n"/>
      <c r="AG2" s="4" t="n"/>
      <c r="AH2" s="4" t="n"/>
      <c r="AI2" s="4" t="n"/>
      <c r="AJ2" s="4" t="n"/>
      <c r="AK2" s="4" t="n"/>
      <c r="AL2" s="4" t="n"/>
      <c r="AM2" s="4" t="n"/>
      <c r="AN2" s="4" t="n"/>
      <c r="AO2" s="4" t="n"/>
      <c r="AP2" s="4" t="n"/>
      <c r="AQ2" s="4" t="n"/>
      <c r="AR2" s="4" t="n"/>
      <c r="AS2" s="4" t="n"/>
      <c r="AT2" s="4" t="n"/>
      <c r="AU2" s="4" t="n"/>
      <c r="AV2" s="4" t="n"/>
      <c r="AW2" s="4" t="n"/>
      <c r="AX2" s="4" t="n"/>
      <c r="AY2" s="4" t="n"/>
      <c r="AZ2" s="4" t="n"/>
      <c r="BA2" s="4" t="n"/>
      <c r="BB2" s="4" t="n"/>
      <c r="BC2" s="4" t="n"/>
      <c r="BD2" s="4" t="n"/>
      <c r="BE2" s="4" t="n"/>
      <c r="BF2" s="4" t="n"/>
      <c r="BG2" s="4" t="n"/>
      <c r="BH2" s="4" t="n"/>
      <c r="BI2" s="4" t="n"/>
      <c r="BJ2" s="4" t="n"/>
      <c r="BK2" s="4" t="n"/>
      <c r="BL2" s="4" t="n"/>
      <c r="BM2" s="4" t="n"/>
      <c r="BN2" s="4" t="n"/>
      <c r="BO2" s="4" t="n"/>
      <c r="BP2" s="4" t="n"/>
      <c r="BQ2" s="4" t="n"/>
      <c r="BR2" s="4" t="n"/>
      <c r="BS2" s="4" t="n"/>
      <c r="BT2" s="4" t="n"/>
      <c r="BU2" s="4" t="n"/>
      <c r="BV2" s="4" t="n"/>
      <c r="BW2" s="4" t="n"/>
      <c r="BX2" s="4" t="n"/>
      <c r="BY2" s="4" t="n"/>
      <c r="BZ2" s="4" t="n"/>
      <c r="CA2" s="4" t="n"/>
      <c r="CB2" s="4" t="n"/>
      <c r="CC2" s="13" t="n"/>
      <c r="CD2" s="13" t="n"/>
      <c r="CE2" s="13" t="n"/>
      <c r="CF2" s="13" t="n"/>
      <c r="CG2" s="13" t="n"/>
      <c r="CH2" s="13" t="n"/>
      <c r="CI2" s="13" t="n"/>
      <c r="CJ2" s="13" t="n"/>
      <c r="CK2" s="13" t="n"/>
      <c r="CL2" s="13" t="n"/>
      <c r="CM2" s="13" t="n"/>
    </row>
    <row r="3">
      <c r="A3" s="10" t="n"/>
      <c r="D3" s="78" t="n"/>
      <c r="E3" s="78" t="n"/>
      <c r="F3" s="41" t="n"/>
      <c r="G3" s="41" t="n"/>
      <c r="H3" s="41" t="n"/>
      <c r="I3" s="41" t="n"/>
      <c r="J3" s="41" t="n"/>
      <c r="K3" s="41" t="n"/>
      <c r="L3" s="11" t="n"/>
      <c r="M3" s="10" t="n"/>
      <c r="N3" s="10" t="n"/>
      <c r="O3" s="10" t="n"/>
      <c r="P3" s="10" t="n"/>
      <c r="Q3" s="10" t="n"/>
      <c r="R3" s="10" t="n"/>
      <c r="S3" s="10" t="n"/>
      <c r="T3" s="10" t="n"/>
      <c r="U3" s="10" t="n"/>
      <c r="V3" s="10" t="n"/>
      <c r="W3" s="10" t="n"/>
      <c r="X3" s="10" t="n"/>
      <c r="Y3" s="10" t="n"/>
      <c r="Z3" s="10" t="n"/>
      <c r="AA3" s="10" t="n"/>
      <c r="AB3" s="10" t="n"/>
      <c r="AC3" s="10" t="n"/>
      <c r="AD3" s="10" t="n"/>
      <c r="AE3" s="10" t="n"/>
      <c r="AF3" s="10" t="n"/>
      <c r="AG3" s="10" t="n"/>
      <c r="AH3" s="10" t="n"/>
      <c r="AI3" s="10" t="n"/>
      <c r="AJ3" s="10" t="n"/>
      <c r="AK3" s="10" t="n"/>
      <c r="AL3" s="10" t="n"/>
      <c r="AM3" s="10" t="n"/>
      <c r="AN3" s="10" t="n"/>
      <c r="AO3" s="10" t="n"/>
      <c r="AP3" s="10" t="n"/>
      <c r="AQ3" s="10" t="n"/>
      <c r="AR3" s="10" t="n"/>
      <c r="AS3" s="10" t="n"/>
      <c r="AT3" s="10" t="n"/>
      <c r="AU3" s="10" t="n"/>
      <c r="AV3" s="10" t="n"/>
      <c r="AW3" s="10" t="n"/>
      <c r="AX3" s="10" t="n"/>
      <c r="AY3" s="10" t="n"/>
      <c r="AZ3" s="10" t="n"/>
      <c r="BA3" s="10" t="n"/>
      <c r="BB3" s="10" t="n"/>
      <c r="BC3" s="10" t="n"/>
      <c r="BD3" s="10" t="n"/>
      <c r="BE3" s="10" t="n"/>
      <c r="BF3" s="10" t="n"/>
      <c r="BG3" s="10" t="n"/>
      <c r="BH3" s="10" t="n"/>
      <c r="BI3" s="10" t="n"/>
      <c r="BJ3" s="10" t="n"/>
      <c r="BK3" s="10" t="n"/>
      <c r="BL3" s="10" t="n"/>
      <c r="BM3" s="10" t="n"/>
      <c r="BN3" s="10" t="n"/>
      <c r="BO3" s="10" t="n"/>
      <c r="BP3" s="10" t="n"/>
      <c r="BQ3" s="10" t="n"/>
      <c r="BR3" s="10" t="n"/>
      <c r="BS3" s="10" t="n"/>
      <c r="BT3" s="10" t="n"/>
      <c r="BU3" s="10" t="n"/>
      <c r="BV3" s="10" t="n"/>
      <c r="BW3" s="10" t="n"/>
      <c r="BX3" s="10" t="n"/>
      <c r="BY3" s="10" t="n"/>
      <c r="BZ3" s="10" t="n"/>
      <c r="CA3" s="10" t="n"/>
      <c r="CB3" s="10" t="n"/>
      <c r="CC3" s="13" t="n"/>
      <c r="CD3" s="13" t="n"/>
      <c r="CE3" s="13" t="n"/>
      <c r="CF3" s="13" t="n"/>
      <c r="CG3" s="13" t="n"/>
      <c r="CH3" s="13" t="n"/>
      <c r="CI3" s="13" t="n"/>
      <c r="CJ3" s="13" t="n"/>
      <c r="CK3" s="13" t="n"/>
      <c r="CL3" s="13" t="n"/>
      <c r="CM3" s="13" t="n"/>
    </row>
    <row r="4" ht="35" customFormat="1" customHeight="1" s="3">
      <c r="A4" s="4" t="n"/>
      <c r="B4" s="51" t="n"/>
      <c r="C4" s="4" t="inlineStr">
        <is>
          <t xml:space="preserve"> – 重要な活動</t>
        </is>
      </c>
      <c r="D4" s="4" t="n"/>
      <c r="E4" s="4" t="n"/>
      <c r="F4" s="72" t="inlineStr">
        <is>
          <t>終了日
wkndsと休日を除く</t>
        </is>
      </c>
      <c r="L4" s="52">
        <f>WORKDAY(L2,N4,holidays)</f>
        <v/>
      </c>
      <c r="M4" s="42" t="inlineStr">
        <is>
          <t>期間日で</t>
        </is>
      </c>
      <c r="N4" s="53">
        <f>S33</f>
        <v/>
      </c>
      <c r="O4" s="4" t="n"/>
      <c r="P4" s="4" t="n"/>
      <c r="Q4" s="4" t="n"/>
      <c r="R4" s="4" t="n"/>
      <c r="S4" s="4" t="n"/>
      <c r="T4" s="4" t="n"/>
      <c r="U4" s="4" t="n"/>
      <c r="V4" s="4" t="n"/>
      <c r="W4" s="4" t="n"/>
      <c r="X4" s="4" t="n"/>
      <c r="Y4" s="4" t="n"/>
      <c r="Z4" s="4" t="n"/>
      <c r="AA4" s="4" t="n"/>
      <c r="AB4" s="4" t="n"/>
      <c r="AC4" s="4" t="n"/>
      <c r="AD4" s="4" t="n"/>
      <c r="AE4" s="4" t="n"/>
      <c r="AF4" s="4" t="n"/>
      <c r="AG4" s="4" t="n"/>
      <c r="AH4" s="4" t="n"/>
      <c r="AI4" s="4" t="n"/>
      <c r="AJ4" s="4" t="n"/>
      <c r="AK4" s="4" t="n"/>
      <c r="AL4" s="4" t="n"/>
      <c r="AM4" s="4" t="n"/>
      <c r="AN4" s="4" t="n"/>
      <c r="AO4" s="4" t="n"/>
      <c r="AP4" s="4" t="n"/>
      <c r="AQ4" s="4" t="n"/>
      <c r="AR4" s="4" t="n"/>
      <c r="AS4" s="4" t="n"/>
      <c r="AT4" s="4" t="n"/>
      <c r="AU4" s="4" t="n"/>
      <c r="AV4" s="4" t="n"/>
      <c r="AW4" s="4" t="n"/>
      <c r="AX4" s="4" t="n"/>
      <c r="AY4" s="4" t="n"/>
      <c r="AZ4" s="4" t="n"/>
      <c r="BA4" s="4" t="n"/>
      <c r="BB4" s="4" t="n"/>
      <c r="BC4" s="4" t="n"/>
      <c r="BD4" s="4" t="n"/>
      <c r="BE4" s="4" t="n"/>
      <c r="BF4" s="4" t="n"/>
      <c r="BG4" s="4" t="n"/>
      <c r="BH4" s="4" t="n"/>
      <c r="BI4" s="4" t="n"/>
      <c r="BJ4" s="4" t="n"/>
      <c r="BK4" s="4" t="n"/>
      <c r="BL4" s="4" t="n"/>
      <c r="BM4" s="4" t="n"/>
      <c r="BN4" s="4" t="n"/>
      <c r="BO4" s="4" t="n"/>
      <c r="BP4" s="4" t="n"/>
      <c r="BQ4" s="4" t="n"/>
      <c r="BR4" s="4" t="n"/>
      <c r="BS4" s="4" t="n"/>
      <c r="BT4" s="4" t="n"/>
      <c r="BU4" s="4" t="n"/>
      <c r="BV4" s="4" t="n"/>
      <c r="BW4" s="4" t="n"/>
      <c r="BX4" s="4" t="n"/>
      <c r="BY4" s="4" t="n"/>
      <c r="BZ4" s="4" t="n"/>
      <c r="CA4" s="4" t="n"/>
      <c r="CB4" s="4" t="n"/>
      <c r="CC4" s="13" t="n"/>
      <c r="CD4" s="13" t="n"/>
      <c r="CE4" s="13" t="n"/>
      <c r="CF4" s="13" t="n"/>
      <c r="CG4" s="13" t="n"/>
      <c r="CH4" s="13" t="n"/>
      <c r="CI4" s="13" t="n"/>
      <c r="CJ4" s="13" t="n"/>
      <c r="CK4" s="13" t="n"/>
      <c r="CL4" s="13" t="n"/>
      <c r="CM4" s="13" t="n"/>
    </row>
    <row r="5">
      <c r="A5" s="10" t="n"/>
      <c r="B5" s="10" t="n"/>
      <c r="F5" s="41" t="n"/>
      <c r="G5" s="41" t="n"/>
      <c r="H5" s="41" t="n"/>
      <c r="I5" s="41" t="n"/>
      <c r="J5" s="41" t="n"/>
      <c r="K5" s="41" t="n"/>
      <c r="L5" s="11" t="n"/>
      <c r="M5" s="10" t="n"/>
      <c r="N5" s="10" t="n"/>
      <c r="O5" s="10" t="n"/>
      <c r="P5" s="10" t="n"/>
      <c r="Q5" s="10" t="n"/>
      <c r="R5" s="10" t="n"/>
      <c r="S5" s="10" t="n"/>
      <c r="T5" s="10" t="n"/>
      <c r="U5" s="10" t="n"/>
      <c r="V5" s="10" t="n"/>
      <c r="W5" s="10" t="n"/>
      <c r="X5" s="10" t="n"/>
      <c r="Y5" s="10" t="n"/>
      <c r="Z5" s="10" t="n"/>
      <c r="AA5" s="10" t="n"/>
      <c r="AB5" s="10" t="n"/>
      <c r="AC5" s="10" t="n"/>
      <c r="AD5" s="10" t="n"/>
      <c r="AE5" s="10" t="n"/>
      <c r="AF5" s="10" t="n"/>
      <c r="AG5" s="10" t="n"/>
      <c r="AH5" s="10" t="n"/>
      <c r="AI5" s="10" t="n"/>
      <c r="AJ5" s="10" t="n"/>
      <c r="AK5" s="10" t="n"/>
      <c r="AL5" s="10" t="n"/>
      <c r="AM5" s="10" t="n"/>
      <c r="AN5" s="10" t="n"/>
      <c r="AO5" s="10" t="n"/>
      <c r="AP5" s="10" t="n"/>
      <c r="AQ5" s="10" t="n"/>
      <c r="AR5" s="10" t="n"/>
      <c r="AS5" s="10" t="n"/>
      <c r="AT5" s="10" t="n"/>
      <c r="AU5" s="10" t="n"/>
      <c r="AV5" s="10" t="n"/>
      <c r="AW5" s="10" t="n"/>
      <c r="AX5" s="10" t="n"/>
      <c r="AY5" s="10" t="n"/>
      <c r="AZ5" s="10" t="n"/>
      <c r="BA5" s="10" t="n"/>
      <c r="BB5" s="10" t="n"/>
      <c r="BC5" s="10" t="n"/>
      <c r="BD5" s="10" t="n"/>
      <c r="BE5" s="10" t="n"/>
      <c r="BF5" s="10" t="n"/>
      <c r="BG5" s="10" t="n"/>
      <c r="BH5" s="10" t="n"/>
      <c r="BI5" s="10" t="n"/>
      <c r="BJ5" s="10" t="n"/>
      <c r="BK5" s="10" t="n"/>
      <c r="BL5" s="10" t="n"/>
      <c r="BM5" s="10" t="n"/>
      <c r="BN5" s="10" t="n"/>
      <c r="BO5" s="10" t="n"/>
      <c r="BP5" s="10" t="n"/>
      <c r="BQ5" s="10" t="n"/>
      <c r="BR5" s="10" t="n"/>
      <c r="BS5" s="10" t="n"/>
      <c r="BT5" s="10" t="n"/>
      <c r="BU5" s="10" t="n"/>
      <c r="BV5" s="10" t="n"/>
      <c r="BW5" s="10" t="n"/>
      <c r="BX5" s="10" t="n"/>
      <c r="BY5" s="10" t="n"/>
      <c r="BZ5" s="10" t="n"/>
      <c r="CA5" s="10" t="n"/>
      <c r="CB5" s="10" t="n"/>
      <c r="CC5" s="13" t="n"/>
      <c r="CD5" s="13" t="n"/>
      <c r="CE5" s="13" t="n"/>
      <c r="CF5" s="13" t="n"/>
      <c r="CG5" s="13" t="n"/>
      <c r="CH5" s="13" t="n"/>
      <c r="CI5" s="13" t="n"/>
      <c r="CJ5" s="13" t="n"/>
      <c r="CK5" s="13" t="n"/>
      <c r="CL5" s="13" t="n"/>
      <c r="CM5" s="13" t="n"/>
    </row>
    <row r="6" ht="20" customFormat="1" customHeight="1" s="3">
      <c r="A6" s="4" t="n"/>
      <c r="F6" s="4" t="n"/>
      <c r="G6" s="4" t="n"/>
      <c r="H6" s="4" t="n"/>
      <c r="I6" s="4" t="n"/>
      <c r="J6" s="4" t="n"/>
      <c r="K6" s="4" t="n"/>
      <c r="L6" s="77" t="inlineStr">
        <is>
          <t>期間 日数での</t>
        </is>
      </c>
      <c r="M6" s="80" t="n"/>
      <c r="N6" s="81" t="n"/>
      <c r="O6" s="43" t="n"/>
      <c r="P6" s="4" t="n"/>
      <c r="Q6" s="4" t="n"/>
      <c r="R6" s="4" t="n"/>
      <c r="S6" s="4" t="n"/>
      <c r="T6" s="4" t="n"/>
      <c r="U6" s="4" t="n"/>
      <c r="V6" s="4" t="n"/>
      <c r="W6" s="4" t="n"/>
      <c r="X6" s="4" t="n"/>
      <c r="Y6" s="4" t="n"/>
      <c r="Z6" s="4" t="n"/>
      <c r="AA6" s="4" t="n"/>
      <c r="AB6" s="4" t="n"/>
      <c r="AC6" s="4" t="n"/>
      <c r="AD6" s="4" t="n"/>
      <c r="AE6" s="4" t="n"/>
      <c r="AF6" s="4" t="n"/>
      <c r="AG6" s="4" t="n"/>
      <c r="AH6" s="4" t="n"/>
      <c r="AI6" s="4" t="n"/>
      <c r="AJ6" s="4" t="n"/>
      <c r="AK6" s="4" t="n"/>
      <c r="AL6" s="4" t="n"/>
      <c r="AM6" s="4" t="n"/>
      <c r="AN6" s="4" t="n"/>
      <c r="AO6" s="4" t="n"/>
      <c r="AP6" s="4" t="n"/>
      <c r="AQ6" s="4" t="n"/>
      <c r="AR6" s="4" t="n"/>
      <c r="AS6" s="4" t="n"/>
      <c r="AT6" s="4" t="n"/>
      <c r="AU6" s="4" t="n"/>
      <c r="AV6" s="4" t="n"/>
      <c r="AW6" s="4" t="n"/>
      <c r="AX6" s="4" t="n"/>
      <c r="AY6" s="4" t="n"/>
      <c r="AZ6" s="4" t="n"/>
      <c r="BA6" s="4" t="n"/>
      <c r="BB6" s="4" t="n"/>
      <c r="BC6" s="4" t="n"/>
      <c r="BD6" s="4" t="n"/>
      <c r="BE6" s="4" t="n"/>
      <c r="BF6" s="4" t="n"/>
      <c r="BG6" s="4" t="n"/>
      <c r="BH6" s="4" t="n"/>
      <c r="BI6" s="4" t="n"/>
      <c r="BJ6" s="4" t="n"/>
      <c r="BK6" s="4" t="n"/>
      <c r="BL6" s="4" t="n"/>
      <c r="BM6" s="4" t="n"/>
      <c r="BN6" s="4" t="n"/>
      <c r="BO6" s="4" t="n"/>
      <c r="BP6" s="4" t="n"/>
      <c r="BQ6" s="4" t="n"/>
      <c r="BR6" s="4" t="n"/>
      <c r="BS6" s="4" t="n"/>
      <c r="BT6" s="4" t="n"/>
      <c r="BU6" s="4" t="n"/>
      <c r="BV6" s="4" t="n"/>
      <c r="BW6" s="4" t="n"/>
      <c r="BX6" s="4" t="n"/>
      <c r="BY6" s="4" t="n"/>
      <c r="BZ6" s="4" t="n"/>
      <c r="CA6" s="4" t="n"/>
      <c r="CB6" s="4" t="n"/>
      <c r="CC6" s="13" t="n"/>
      <c r="CD6" s="13" t="n"/>
      <c r="CE6" s="13" t="n"/>
      <c r="CF6" s="13" t="n"/>
      <c r="CG6" s="13" t="n"/>
      <c r="CH6" s="13" t="n"/>
      <c r="CI6" s="13" t="n"/>
      <c r="CJ6" s="18" t="n"/>
      <c r="CK6" s="13" t="n"/>
      <c r="CL6" s="13" t="n"/>
      <c r="CM6" s="13" t="n"/>
    </row>
    <row r="7" ht="20" customFormat="1" customHeight="1" s="9" thickBot="1">
      <c r="A7" s="12" t="n"/>
      <c r="B7" s="62" t="n"/>
      <c r="C7" s="62" t="n"/>
      <c r="D7" s="62" t="n"/>
      <c r="E7" s="62" t="n"/>
      <c r="F7" s="74" t="inlineStr">
        <is>
          <t>先行アクティビティ</t>
        </is>
      </c>
      <c r="G7" s="80" t="n"/>
      <c r="H7" s="80" t="n"/>
      <c r="I7" s="80" t="n"/>
      <c r="J7" s="80" t="n"/>
      <c r="K7" s="81" t="n"/>
      <c r="L7" s="45" t="inlineStr">
        <is>
          <t>楽天的</t>
        </is>
      </c>
      <c r="M7" s="45" t="inlineStr">
        <is>
          <t>恐らく</t>
        </is>
      </c>
      <c r="N7" s="45" t="inlineStr">
        <is>
          <t>悲観的</t>
        </is>
      </c>
      <c r="O7" s="46" t="inlineStr">
        <is>
          <t>期待</t>
        </is>
      </c>
      <c r="P7" s="47" t="inlineStr">
        <is>
          <t>早いスタート</t>
        </is>
      </c>
      <c r="Q7" s="46" t="inlineStr">
        <is>
          <t>アーリーフィニッシュ</t>
        </is>
      </c>
      <c r="R7" s="46" t="inlineStr">
        <is>
          <t>レイトスタート</t>
        </is>
      </c>
      <c r="S7" s="46" t="inlineStr">
        <is>
          <t>レイトフィニッシュ</t>
        </is>
      </c>
      <c r="T7" s="12" t="n"/>
      <c r="U7" s="12" t="n"/>
      <c r="V7" s="12" t="n"/>
      <c r="W7" s="12" t="n"/>
      <c r="X7" s="12" t="n"/>
      <c r="Y7" s="12" t="n"/>
      <c r="Z7" s="12" t="n"/>
      <c r="AA7" s="12" t="n"/>
      <c r="AB7" s="12" t="n"/>
      <c r="AC7" s="12" t="n"/>
      <c r="AD7" s="12" t="n"/>
      <c r="AE7" s="12" t="n"/>
      <c r="AF7" s="12" t="n"/>
      <c r="AG7" s="12" t="n"/>
      <c r="AH7" s="12" t="n"/>
      <c r="AI7" s="12" t="n"/>
      <c r="AJ7" s="12" t="n"/>
      <c r="AK7" s="12" t="n"/>
      <c r="AL7" s="12" t="n"/>
      <c r="AM7" s="12" t="n"/>
      <c r="AN7" s="12" t="n"/>
      <c r="AO7" s="12" t="n"/>
      <c r="AP7" s="12" t="n"/>
      <c r="AQ7" s="12" t="n"/>
      <c r="AR7" s="12" t="n"/>
      <c r="AS7" s="12" t="n"/>
      <c r="AT7" s="12" t="n"/>
      <c r="AU7" s="12" t="n"/>
      <c r="AV7" s="12" t="n"/>
      <c r="AW7" s="12" t="n"/>
      <c r="AX7" s="12" t="n"/>
      <c r="AY7" s="12" t="n"/>
      <c r="AZ7" s="12" t="n"/>
      <c r="BA7" s="12" t="n"/>
      <c r="BB7" s="12" t="n"/>
      <c r="BC7" s="12" t="n"/>
      <c r="BD7" s="12" t="n"/>
      <c r="BE7" s="12" t="n"/>
      <c r="BF7" s="12" t="n"/>
      <c r="BG7" s="12" t="n"/>
      <c r="BH7" s="12" t="n"/>
      <c r="BI7" s="12" t="n"/>
      <c r="BJ7" s="12" t="n"/>
      <c r="BK7" s="12" t="n"/>
      <c r="BL7" s="12" t="n"/>
      <c r="BM7" s="12" t="n"/>
      <c r="BN7" s="12" t="n"/>
      <c r="BO7" s="12" t="n"/>
      <c r="BP7" s="12" t="n"/>
      <c r="BQ7" s="12" t="n"/>
      <c r="BR7" s="12" t="n"/>
      <c r="BS7" s="12" t="n"/>
      <c r="BT7" s="12" t="n"/>
      <c r="BU7" s="12" t="n"/>
      <c r="BV7" s="12" t="n"/>
      <c r="BW7" s="12" t="n"/>
      <c r="BX7" s="12" t="n"/>
      <c r="BY7" s="12" t="n"/>
      <c r="BZ7" s="12" t="n"/>
      <c r="CA7" s="12" t="n"/>
      <c r="CB7" s="12" t="n"/>
      <c r="CC7" s="12" t="n"/>
      <c r="CD7" s="12" t="n"/>
      <c r="CE7" s="12" t="n"/>
      <c r="CF7" s="12" t="n"/>
      <c r="CG7" s="12" t="n"/>
      <c r="CH7" s="12" t="n"/>
      <c r="CI7" s="12" t="n"/>
      <c r="CJ7" s="12" t="n"/>
      <c r="CK7" s="12" t="n"/>
      <c r="CL7" s="12" t="n"/>
      <c r="CM7" s="12" t="n"/>
    </row>
    <row r="8" ht="20" customFormat="1" customHeight="1" s="3" thickTop="1">
      <c r="A8" s="4" t="n"/>
      <c r="B8" s="57" t="inlineStr">
        <is>
          <t>身分証明書</t>
        </is>
      </c>
      <c r="C8" s="57" t="inlineStr">
        <is>
          <t>タスク名</t>
        </is>
      </c>
      <c r="D8" s="57" t="inlineStr">
        <is>
          <t>割り当て先</t>
        </is>
      </c>
      <c r="E8" s="57" t="inlineStr">
        <is>
          <t>地位</t>
        </is>
      </c>
      <c r="F8" s="76" t="inlineStr">
        <is>
          <t>PA – 列に個別に入力</t>
        </is>
      </c>
      <c r="G8" s="80" t="n"/>
      <c r="H8" s="80" t="n"/>
      <c r="I8" s="80" t="n"/>
      <c r="J8" s="80" t="n"/>
      <c r="K8" s="81" t="n"/>
      <c r="L8" s="54" t="inlineStr">
        <is>
          <t>分</t>
        </is>
      </c>
      <c r="M8" s="54" t="inlineStr">
        <is>
          <t>平均</t>
        </is>
      </c>
      <c r="N8" s="54" t="inlineStr">
        <is>
          <t>マックス</t>
        </is>
      </c>
      <c r="O8" s="54" t="inlineStr">
        <is>
          <t>期間</t>
        </is>
      </c>
      <c r="P8" s="32" t="inlineStr">
        <is>
          <t>ES</t>
        </is>
      </c>
      <c r="Q8" s="32" t="inlineStr">
        <is>
          <t>エフ</t>
        </is>
      </c>
      <c r="R8" s="32" t="inlineStr">
        <is>
          <t>LS</t>
        </is>
      </c>
      <c r="S8" s="32" t="inlineStr">
        <is>
          <t>LF</t>
        </is>
      </c>
      <c r="T8" s="32" t="inlineStr">
        <is>
          <t>スラック</t>
        </is>
      </c>
      <c r="U8" s="4" t="n"/>
      <c r="V8" s="65" t="inlineStr">
        <is>
          <t>地位</t>
        </is>
      </c>
      <c r="CC8" s="17" t="n"/>
      <c r="CD8" s="17" t="n"/>
      <c r="CE8" s="17" t="n"/>
      <c r="CF8" s="17" t="n"/>
      <c r="CG8" s="17" t="n"/>
      <c r="CH8" s="17" t="n"/>
      <c r="CI8" s="17" t="n"/>
      <c r="CJ8" s="17" t="n"/>
      <c r="CK8" s="17" t="n"/>
      <c r="CL8" s="17" t="n"/>
      <c r="CM8" s="17" t="n"/>
    </row>
    <row r="9" ht="20" customFormat="1" customHeight="1" s="3">
      <c r="A9" s="4" t="n"/>
      <c r="B9" s="71" t="n">
        <v>1</v>
      </c>
      <c r="C9" s="64" t="n"/>
      <c r="D9" s="71" t="n"/>
      <c r="E9" s="71" t="n"/>
      <c r="F9" s="50" t="n"/>
      <c r="G9" s="50" t="n"/>
      <c r="H9" s="50" t="n"/>
      <c r="I9" s="50" t="n"/>
      <c r="J9" s="50" t="n"/>
      <c r="K9" s="50" t="n"/>
      <c r="L9" s="50" t="n"/>
      <c r="M9" s="50" t="n"/>
      <c r="N9" s="50" t="n"/>
      <c r="O9" s="31">
        <f>((L9+M9+N9)/3)</f>
        <v/>
      </c>
      <c r="P9" s="31" t="n">
        <v>0</v>
      </c>
      <c r="Q9" s="31">
        <f>P9+O9</f>
        <v/>
      </c>
      <c r="R9" s="31">
        <f>IF(S9-O9&lt;0,0,S9-O9)</f>
        <v/>
      </c>
      <c r="S9" s="31">
        <f>MIN(BC42:CA42)</f>
        <v/>
      </c>
      <c r="T9" s="31">
        <f>IF(ROUND(S9-Q9,5)&lt;0,0,ROUND(S9-Q9,5))</f>
        <v/>
      </c>
      <c r="U9" s="4" t="n"/>
      <c r="V9" s="58" t="inlineStr">
        <is>
          <t>開始されていません</t>
        </is>
      </c>
      <c r="CC9" s="17" t="n"/>
      <c r="CD9" s="17" t="n"/>
      <c r="CE9" s="17" t="n"/>
      <c r="CF9" s="17" t="n"/>
      <c r="CG9" s="17" t="n"/>
      <c r="CH9" s="17" t="n"/>
      <c r="CI9" s="17" t="n"/>
      <c r="CJ9" s="17" t="n"/>
      <c r="CK9" s="17" t="n"/>
      <c r="CL9" s="17" t="n"/>
      <c r="CM9" s="17" t="n"/>
    </row>
    <row r="10" ht="20" customFormat="1" customHeight="1" s="3">
      <c r="A10" s="4" t="n"/>
      <c r="B10" s="71" t="n">
        <v>2</v>
      </c>
      <c r="C10" s="60" t="n"/>
      <c r="D10" s="71" t="n"/>
      <c r="E10" s="71" t="n"/>
      <c r="F10" s="30" t="n"/>
      <c r="G10" s="30" t="n"/>
      <c r="H10" s="30" t="n"/>
      <c r="I10" s="30" t="n"/>
      <c r="J10" s="30" t="n"/>
      <c r="K10" s="30" t="n"/>
      <c r="L10" s="48" t="n"/>
      <c r="M10" s="48" t="n"/>
      <c r="N10" s="49" t="n"/>
      <c r="O10" s="28">
        <f>((L10+M10+N10)/3)</f>
        <v/>
      </c>
      <c r="P10" s="28">
        <f>MAX(V43:AA43)</f>
        <v/>
      </c>
      <c r="Q10" s="28">
        <f>P10+O10</f>
        <v/>
      </c>
      <c r="R10" s="28">
        <f>IF(S10-O10&lt;0,0,S10-O10)</f>
        <v/>
      </c>
      <c r="S10" s="28">
        <f>MIN(BC43:CA43)</f>
        <v/>
      </c>
      <c r="T10" s="28">
        <f>IF(ROUND(S10-Q10,5)&lt;0,0,ROUND(S10-Q10,5))</f>
        <v/>
      </c>
      <c r="U10" s="4" t="n"/>
      <c r="V10" s="66" t="inlineStr">
        <is>
          <t>進行中で</t>
        </is>
      </c>
      <c r="CC10" s="17" t="n"/>
      <c r="CD10" s="17" t="n"/>
      <c r="CE10" s="17" t="n"/>
      <c r="CF10" s="17" t="n"/>
      <c r="CG10" s="17" t="n"/>
      <c r="CH10" s="17" t="n"/>
      <c r="CI10" s="17" t="n"/>
      <c r="CJ10" s="17" t="n"/>
      <c r="CK10" s="17" t="n"/>
      <c r="CL10" s="17" t="n"/>
      <c r="CM10" s="17" t="n"/>
    </row>
    <row r="11" ht="20" customFormat="1" customHeight="1" s="3">
      <c r="A11" s="4" t="n"/>
      <c r="B11" s="71" t="n">
        <v>3</v>
      </c>
      <c r="C11" s="61" t="n"/>
      <c r="D11" s="71" t="n"/>
      <c r="E11" s="71" t="n"/>
      <c r="F11" s="26" t="n"/>
      <c r="G11" s="26" t="n"/>
      <c r="H11" s="26" t="n"/>
      <c r="I11" s="26" t="n"/>
      <c r="J11" s="26" t="n"/>
      <c r="K11" s="26" t="n"/>
      <c r="L11" s="22" t="n"/>
      <c r="M11" s="22" t="n"/>
      <c r="N11" s="27" t="n"/>
      <c r="O11" s="28">
        <f>((L11+M11+N11)/3)</f>
        <v/>
      </c>
      <c r="P11" s="28">
        <f>MAX(V44:AA44)</f>
        <v/>
      </c>
      <c r="Q11" s="28">
        <f>P11+O11</f>
        <v/>
      </c>
      <c r="R11" s="28">
        <f>IF(S11-O11&lt;0,0,S11-O11)</f>
        <v/>
      </c>
      <c r="S11" s="28">
        <f>MIN(BC44:CA44)</f>
        <v/>
      </c>
      <c r="T11" s="28">
        <f>IF(ROUND(S11-Q11,5)&lt;0,0,ROUND(S11-Q11,5))</f>
        <v/>
      </c>
      <c r="U11" s="4" t="n"/>
      <c r="V11" s="66" t="inlineStr">
        <is>
          <t>完成</t>
        </is>
      </c>
      <c r="CC11" s="17" t="n"/>
      <c r="CD11" s="17" t="n"/>
      <c r="CE11" s="17" t="n"/>
      <c r="CF11" s="17" t="n"/>
      <c r="CG11" s="17" t="n"/>
      <c r="CH11" s="17" t="n"/>
      <c r="CI11" s="17" t="n"/>
      <c r="CJ11" s="17" t="n"/>
      <c r="CK11" s="17" t="n"/>
      <c r="CL11" s="17" t="n"/>
      <c r="CM11" s="17" t="n"/>
    </row>
    <row r="12" ht="20" customFormat="1" customHeight="1" s="3">
      <c r="A12" s="4" t="n"/>
      <c r="B12" s="71" t="n">
        <v>4</v>
      </c>
      <c r="C12" s="60" t="n"/>
      <c r="D12" s="71" t="n"/>
      <c r="E12" s="71" t="n"/>
      <c r="F12" s="26" t="n"/>
      <c r="G12" s="26" t="n"/>
      <c r="H12" s="26" t="n"/>
      <c r="I12" s="26" t="n"/>
      <c r="J12" s="26" t="n"/>
      <c r="K12" s="26" t="n"/>
      <c r="L12" s="22" t="n"/>
      <c r="M12" s="22" t="n"/>
      <c r="N12" s="27" t="n"/>
      <c r="O12" s="28">
        <f>((L12+M12+N12)/3)</f>
        <v/>
      </c>
      <c r="P12" s="28">
        <f>MAX(V45:AA45)</f>
        <v/>
      </c>
      <c r="Q12" s="28">
        <f>P12+O12</f>
        <v/>
      </c>
      <c r="R12" s="28">
        <f>IF(S12-O12&lt;0,0,S12-O12)</f>
        <v/>
      </c>
      <c r="S12" s="28">
        <f>MIN(BC45:CA45)</f>
        <v/>
      </c>
      <c r="T12" s="28">
        <f>IF(ROUND(S12-Q12,5)&lt;0,0,ROUND(S12-Q12,5))</f>
        <v/>
      </c>
      <c r="U12" s="4" t="n"/>
      <c r="V12" s="67" t="inlineStr">
        <is>
          <t>保留中</t>
        </is>
      </c>
      <c r="CC12" s="17" t="n"/>
      <c r="CD12" s="17" t="n"/>
      <c r="CE12" s="17" t="n"/>
      <c r="CF12" s="17" t="n"/>
      <c r="CG12" s="17" t="n"/>
      <c r="CH12" s="17" t="n"/>
      <c r="CI12" s="17" t="n"/>
      <c r="CJ12" s="17" t="n"/>
      <c r="CK12" s="17" t="n"/>
      <c r="CL12" s="17" t="n"/>
      <c r="CM12" s="17" t="n"/>
    </row>
    <row r="13" ht="20" customFormat="1" customHeight="1" s="3">
      <c r="A13" s="4" t="n"/>
      <c r="B13" s="71" t="n">
        <v>5</v>
      </c>
      <c r="C13" s="60" t="n"/>
      <c r="D13" s="71" t="n"/>
      <c r="E13" s="71" t="n"/>
      <c r="F13" s="26" t="n"/>
      <c r="G13" s="26" t="n"/>
      <c r="H13" s="26" t="n"/>
      <c r="I13" s="26" t="n"/>
      <c r="J13" s="26" t="n"/>
      <c r="K13" s="26" t="n"/>
      <c r="L13" s="22" t="n"/>
      <c r="M13" s="22" t="n"/>
      <c r="N13" s="27" t="n"/>
      <c r="O13" s="28">
        <f>((L13+M13+N13)/3)</f>
        <v/>
      </c>
      <c r="P13" s="28">
        <f>MAX(V46:AA46)</f>
        <v/>
      </c>
      <c r="Q13" s="28">
        <f>P13+O13</f>
        <v/>
      </c>
      <c r="R13" s="28">
        <f>IF(S13-O13&lt;0,0,S13-O13)</f>
        <v/>
      </c>
      <c r="S13" s="28">
        <f>MIN(BC46:CA46)</f>
        <v/>
      </c>
      <c r="T13" s="28">
        <f>IF(ROUND(S13-Q13,5)&lt;0,0,ROUND(S13-Q13,5))</f>
        <v/>
      </c>
      <c r="U13" s="4" t="n"/>
      <c r="V13" s="68" t="inlineStr">
        <is>
          <t>遅れた</t>
        </is>
      </c>
      <c r="CC13" s="17" t="n"/>
      <c r="CD13" s="17" t="n"/>
      <c r="CE13" s="17" t="n"/>
      <c r="CF13" s="17" t="n"/>
      <c r="CG13" s="17" t="n"/>
      <c r="CH13" s="17" t="n"/>
      <c r="CI13" s="17" t="n"/>
      <c r="CJ13" s="17" t="n"/>
      <c r="CK13" s="17" t="n"/>
      <c r="CL13" s="17" t="n"/>
      <c r="CM13" s="17" t="n"/>
    </row>
    <row r="14" ht="20" customFormat="1" customHeight="1" s="3">
      <c r="A14" s="4" t="n"/>
      <c r="B14" s="71" t="n">
        <v>6</v>
      </c>
      <c r="C14" s="60" t="n"/>
      <c r="D14" s="71" t="n"/>
      <c r="E14" s="71" t="n"/>
      <c r="F14" s="26" t="n"/>
      <c r="G14" s="26" t="n"/>
      <c r="H14" s="26" t="n"/>
      <c r="I14" s="26" t="n"/>
      <c r="J14" s="26" t="n"/>
      <c r="K14" s="26" t="n"/>
      <c r="L14" s="22" t="n"/>
      <c r="M14" s="22" t="n"/>
      <c r="N14" s="27" t="n"/>
      <c r="O14" s="28">
        <f>((L14+M14+N14)/3)</f>
        <v/>
      </c>
      <c r="P14" s="28">
        <f>MAX(V47:AA47)</f>
        <v/>
      </c>
      <c r="Q14" s="28">
        <f>P14+O14</f>
        <v/>
      </c>
      <c r="R14" s="28">
        <f>IF(S14-O14&lt;0,0,S14-O14)</f>
        <v/>
      </c>
      <c r="S14" s="28">
        <f>MIN(BC47:CA47)</f>
        <v/>
      </c>
      <c r="T14" s="28">
        <f>IF(ROUND(S14-Q14,5)&lt;0,0,ROUND(S14-Q14,5))</f>
        <v/>
      </c>
      <c r="U14" s="4" t="n"/>
      <c r="V14" s="69" t="inlineStr">
        <is>
          <t>ニーズレビュー</t>
        </is>
      </c>
      <c r="CC14" s="17" t="n"/>
      <c r="CD14" s="17" t="n"/>
      <c r="CE14" s="17" t="n"/>
      <c r="CF14" s="17" t="n"/>
      <c r="CG14" s="17" t="n"/>
      <c r="CH14" s="17" t="n"/>
      <c r="CI14" s="17" t="n"/>
      <c r="CJ14" s="17" t="n"/>
      <c r="CK14" s="17" t="n"/>
      <c r="CL14" s="17" t="n"/>
      <c r="CM14" s="17" t="n"/>
    </row>
    <row r="15" ht="20" customFormat="1" customHeight="1" s="3">
      <c r="A15" s="4" t="n"/>
      <c r="B15" s="71" t="n">
        <v>7</v>
      </c>
      <c r="C15" s="60" t="n"/>
      <c r="D15" s="71" t="n"/>
      <c r="E15" s="71" t="n"/>
      <c r="F15" s="26" t="n"/>
      <c r="G15" s="26" t="n"/>
      <c r="H15" s="26" t="n"/>
      <c r="I15" s="26" t="n"/>
      <c r="J15" s="26" t="n"/>
      <c r="K15" s="26" t="n"/>
      <c r="L15" s="22" t="n"/>
      <c r="M15" s="22" t="n"/>
      <c r="N15" s="27" t="n"/>
      <c r="O15" s="28">
        <f>((L15+M15+N15)/3)</f>
        <v/>
      </c>
      <c r="P15" s="28">
        <f>MAX(V48:AA48)</f>
        <v/>
      </c>
      <c r="Q15" s="28">
        <f>P15+O15</f>
        <v/>
      </c>
      <c r="R15" s="28">
        <f>IF(S15-O15&lt;0,0,S15-O15)</f>
        <v/>
      </c>
      <c r="S15" s="28">
        <f>MIN(BC48:CA48)</f>
        <v/>
      </c>
      <c r="T15" s="28">
        <f>IF(ROUND(S15-Q15,5)&lt;0,0,ROUND(S15-Q15,5))</f>
        <v/>
      </c>
      <c r="U15" s="4" t="n"/>
      <c r="V15" s="70" t="inlineStr">
        <is>
          <t>更新が必要</t>
        </is>
      </c>
      <c r="CC15" s="17" t="n"/>
      <c r="CD15" s="17" t="n"/>
      <c r="CE15" s="17" t="n"/>
      <c r="CF15" s="17" t="n"/>
      <c r="CG15" s="17" t="n"/>
      <c r="CH15" s="17" t="n"/>
      <c r="CI15" s="17" t="n"/>
      <c r="CJ15" s="17" t="n"/>
      <c r="CK15" s="17" t="n"/>
      <c r="CL15" s="17" t="n"/>
      <c r="CM15" s="17" t="n"/>
    </row>
    <row r="16" ht="20" customFormat="1" customHeight="1" s="3">
      <c r="A16" s="4" t="n"/>
      <c r="B16" s="71" t="n">
        <v>8</v>
      </c>
      <c r="C16" s="60" t="n"/>
      <c r="D16" s="71" t="n"/>
      <c r="E16" s="71" t="n"/>
      <c r="F16" s="26" t="n"/>
      <c r="G16" s="26" t="n"/>
      <c r="H16" s="26" t="n"/>
      <c r="I16" s="26" t="n"/>
      <c r="J16" s="26" t="n"/>
      <c r="K16" s="26" t="n"/>
      <c r="L16" s="22" t="n"/>
      <c r="M16" s="22" t="n"/>
      <c r="N16" s="27" t="n"/>
      <c r="O16" s="28">
        <f>((L16+M16+N16)/3)</f>
        <v/>
      </c>
      <c r="P16" s="28">
        <f>MAX(V49:AA49)</f>
        <v/>
      </c>
      <c r="Q16" s="28">
        <f>P16+O16</f>
        <v/>
      </c>
      <c r="R16" s="28">
        <f>IF(S16-O16&lt;0,0,S16-O16)</f>
        <v/>
      </c>
      <c r="S16" s="28">
        <f>MIN(BC49:CA49)</f>
        <v/>
      </c>
      <c r="T16" s="28">
        <f>IF(ROUND(S16-Q16,5)&lt;0,0,ROUND(S16-Q16,5))</f>
        <v/>
      </c>
      <c r="U16" s="4" t="n"/>
      <c r="V16" s="71" t="n"/>
      <c r="CC16" s="17" t="n"/>
      <c r="CD16" s="17" t="n"/>
      <c r="CE16" s="17" t="n"/>
      <c r="CF16" s="17" t="n"/>
      <c r="CG16" s="17" t="n"/>
      <c r="CH16" s="17" t="n"/>
      <c r="CI16" s="17" t="n"/>
      <c r="CJ16" s="17" t="n"/>
      <c r="CK16" s="17" t="n"/>
      <c r="CL16" s="17" t="n"/>
      <c r="CM16" s="17" t="n"/>
    </row>
    <row r="17" ht="20" customFormat="1" customHeight="1" s="3">
      <c r="A17" s="4" t="n"/>
      <c r="B17" s="71" t="n">
        <v>9</v>
      </c>
      <c r="C17" s="64" t="n"/>
      <c r="D17" s="71" t="n"/>
      <c r="E17" s="71" t="n"/>
      <c r="F17" s="26" t="n"/>
      <c r="G17" s="26" t="n"/>
      <c r="H17" s="26" t="n"/>
      <c r="I17" s="26" t="n"/>
      <c r="J17" s="26" t="n"/>
      <c r="K17" s="26" t="n"/>
      <c r="L17" s="22" t="n"/>
      <c r="M17" s="22" t="n"/>
      <c r="N17" s="27" t="n"/>
      <c r="O17" s="28">
        <f>((L17+M17+N17)/3)</f>
        <v/>
      </c>
      <c r="P17" s="28">
        <f>MAX(V50:AA50)</f>
        <v/>
      </c>
      <c r="Q17" s="28">
        <f>P17+O17</f>
        <v/>
      </c>
      <c r="R17" s="28">
        <f>IF(S17-O17&lt;0,0,S17-O17)</f>
        <v/>
      </c>
      <c r="S17" s="28">
        <f>MIN(BC50:CA50)</f>
        <v/>
      </c>
      <c r="T17" s="28">
        <f>IF(ROUND(S17-Q17,5)&lt;0,0,ROUND(S17-Q17,5))</f>
        <v/>
      </c>
      <c r="U17" s="4" t="n"/>
      <c r="V17" s="71" t="n"/>
      <c r="CC17" s="17" t="n"/>
      <c r="CD17" s="17" t="n"/>
      <c r="CE17" s="17" t="n"/>
      <c r="CF17" s="17" t="n"/>
      <c r="CG17" s="17" t="n"/>
      <c r="CH17" s="17" t="n"/>
      <c r="CI17" s="17" t="n"/>
      <c r="CJ17" s="17" t="n"/>
      <c r="CK17" s="17" t="n"/>
      <c r="CL17" s="17" t="n"/>
      <c r="CM17" s="17" t="n"/>
    </row>
    <row r="18" ht="20" customFormat="1" customHeight="1" s="3">
      <c r="A18" s="4" t="n"/>
      <c r="B18" s="71" t="n">
        <v>10</v>
      </c>
      <c r="C18" s="60" t="n"/>
      <c r="D18" s="71" t="n"/>
      <c r="E18" s="71" t="n"/>
      <c r="F18" s="26" t="n"/>
      <c r="G18" s="26" t="n"/>
      <c r="H18" s="26" t="n"/>
      <c r="I18" s="26" t="n"/>
      <c r="J18" s="26" t="n"/>
      <c r="K18" s="26" t="n"/>
      <c r="L18" s="22" t="n"/>
      <c r="M18" s="22" t="n"/>
      <c r="N18" s="27" t="n"/>
      <c r="O18" s="28">
        <f>((L18+M18+N18)/3)</f>
        <v/>
      </c>
      <c r="P18" s="28">
        <f>MAX(V51:AA51)</f>
        <v/>
      </c>
      <c r="Q18" s="28">
        <f>P18+O18</f>
        <v/>
      </c>
      <c r="R18" s="28">
        <f>IF(S18-O18&lt;0,0,S18-O18)</f>
        <v/>
      </c>
      <c r="S18" s="28">
        <f>MIN(BC51:CA51)</f>
        <v/>
      </c>
      <c r="T18" s="28">
        <f>IF(ROUND(S18-Q18,5)&lt;0,0,ROUND(S18-Q18,5))</f>
        <v/>
      </c>
      <c r="U18" s="4" t="n"/>
      <c r="CC18" s="17" t="n"/>
      <c r="CD18" s="17" t="n"/>
      <c r="CE18" s="17" t="n"/>
      <c r="CF18" s="17" t="n"/>
      <c r="CG18" s="17" t="n"/>
      <c r="CH18" s="17" t="n"/>
      <c r="CI18" s="17" t="n"/>
      <c r="CJ18" s="17" t="n"/>
      <c r="CK18" s="17" t="n"/>
      <c r="CL18" s="17" t="n"/>
      <c r="CM18" s="17" t="n"/>
    </row>
    <row r="19" ht="20" customFormat="1" customHeight="1" s="3">
      <c r="A19" s="4" t="n"/>
      <c r="B19" s="71" t="n">
        <v>11</v>
      </c>
      <c r="C19" s="60" t="n"/>
      <c r="D19" s="71" t="n"/>
      <c r="E19" s="71" t="n"/>
      <c r="F19" s="26" t="n"/>
      <c r="G19" s="26" t="n"/>
      <c r="H19" s="26" t="n"/>
      <c r="I19" s="26" t="n"/>
      <c r="J19" s="26" t="n"/>
      <c r="K19" s="26" t="n"/>
      <c r="L19" s="22" t="n"/>
      <c r="M19" s="22" t="n"/>
      <c r="N19" s="27" t="n"/>
      <c r="O19" s="28">
        <f>((L19+M19+N19)/3)</f>
        <v/>
      </c>
      <c r="P19" s="28">
        <f>MAX(V52:AA52)</f>
        <v/>
      </c>
      <c r="Q19" s="28">
        <f>P19+O19</f>
        <v/>
      </c>
      <c r="R19" s="28">
        <f>IF(S19-O19&lt;0,0,S19-O19)</f>
        <v/>
      </c>
      <c r="S19" s="28">
        <f>MIN(BC52:CA52)</f>
        <v/>
      </c>
      <c r="T19" s="28">
        <f>IF(ROUND(S19-Q19,5)&lt;0,0,ROUND(S19-Q19,5))</f>
        <v/>
      </c>
      <c r="U19" s="4" t="n"/>
      <c r="CC19" s="17" t="n"/>
      <c r="CD19" s="17" t="n"/>
      <c r="CE19" s="17" t="n"/>
      <c r="CF19" s="17" t="n"/>
      <c r="CG19" s="17" t="n"/>
      <c r="CH19" s="17" t="n"/>
      <c r="CI19" s="17" t="n"/>
      <c r="CJ19" s="17" t="n"/>
      <c r="CK19" s="17" t="n"/>
      <c r="CL19" s="17" t="n"/>
      <c r="CM19" s="17" t="n"/>
    </row>
    <row r="20" ht="20" customFormat="1" customHeight="1" s="3">
      <c r="A20" s="4" t="n"/>
      <c r="B20" s="71" t="n">
        <v>12</v>
      </c>
      <c r="C20" s="60" t="n"/>
      <c r="D20" s="71" t="n"/>
      <c r="E20" s="71" t="n"/>
      <c r="F20" s="26" t="n"/>
      <c r="G20" s="26" t="n"/>
      <c r="H20" s="26" t="n"/>
      <c r="I20" s="26" t="n"/>
      <c r="J20" s="26" t="n"/>
      <c r="K20" s="26" t="n"/>
      <c r="L20" s="22" t="n"/>
      <c r="M20" s="22" t="n"/>
      <c r="N20" s="27" t="n"/>
      <c r="O20" s="28">
        <f>((L20+M20+N20)/3)</f>
        <v/>
      </c>
      <c r="P20" s="28">
        <f>MAX(V53:AA53)</f>
        <v/>
      </c>
      <c r="Q20" s="28">
        <f>P20+O20</f>
        <v/>
      </c>
      <c r="R20" s="28">
        <f>IF(S20-O20&lt;0,0,S20-O20)</f>
        <v/>
      </c>
      <c r="S20" s="28">
        <f>MIN(BC53:CA53)</f>
        <v/>
      </c>
      <c r="T20" s="28">
        <f>IF(ROUND(S20-Q20,5)&lt;0,0,ROUND(S20-Q20,5))</f>
        <v/>
      </c>
      <c r="U20" s="4" t="n"/>
      <c r="CC20" s="17" t="n"/>
      <c r="CD20" s="17" t="n"/>
      <c r="CE20" s="17" t="n"/>
      <c r="CF20" s="17" t="n"/>
      <c r="CG20" s="17" t="n"/>
      <c r="CH20" s="17" t="n"/>
      <c r="CI20" s="17" t="n"/>
      <c r="CJ20" s="17" t="n"/>
      <c r="CK20" s="17" t="n"/>
      <c r="CL20" s="17" t="n"/>
      <c r="CM20" s="17" t="n"/>
    </row>
    <row r="21" ht="20" customFormat="1" customHeight="1" s="3">
      <c r="A21" s="4" t="n"/>
      <c r="B21" s="71" t="n">
        <v>13</v>
      </c>
      <c r="C21" s="60" t="n"/>
      <c r="D21" s="71" t="n"/>
      <c r="E21" s="71" t="n"/>
      <c r="F21" s="26" t="n"/>
      <c r="G21" s="26" t="n"/>
      <c r="H21" s="26" t="n"/>
      <c r="I21" s="26" t="n"/>
      <c r="J21" s="26" t="n"/>
      <c r="K21" s="26" t="n"/>
      <c r="L21" s="22" t="n"/>
      <c r="M21" s="22" t="n"/>
      <c r="N21" s="27" t="n"/>
      <c r="O21" s="28">
        <f>((L21+M21+N21)/3)</f>
        <v/>
      </c>
      <c r="P21" s="28">
        <f>MAX(V54:AA54)</f>
        <v/>
      </c>
      <c r="Q21" s="28">
        <f>P21+O21</f>
        <v/>
      </c>
      <c r="R21" s="28">
        <f>IF(S21-O21&lt;0,0,S21-O21)</f>
        <v/>
      </c>
      <c r="S21" s="28">
        <f>MIN(BC54:CA54)</f>
        <v/>
      </c>
      <c r="T21" s="28">
        <f>IF(ROUND(S21-Q21,5)&lt;0,0,ROUND(S21-Q21,5))</f>
        <v/>
      </c>
      <c r="U21" s="4" t="n"/>
      <c r="CC21" s="17" t="n"/>
      <c r="CD21" s="17" t="n"/>
      <c r="CE21" s="17" t="n"/>
      <c r="CF21" s="17" t="n"/>
      <c r="CG21" s="17" t="n"/>
      <c r="CH21" s="17" t="n"/>
      <c r="CI21" s="17" t="n"/>
      <c r="CJ21" s="17" t="n"/>
      <c r="CK21" s="17" t="n"/>
      <c r="CL21" s="17" t="n"/>
      <c r="CM21" s="17" t="n"/>
    </row>
    <row r="22" ht="20" customFormat="1" customHeight="1" s="3">
      <c r="A22" s="4" t="n"/>
      <c r="B22" s="71" t="n">
        <v>14</v>
      </c>
      <c r="C22" s="64" t="n"/>
      <c r="D22" s="71" t="n"/>
      <c r="E22" s="71" t="n"/>
      <c r="F22" s="26" t="n"/>
      <c r="G22" s="26" t="n"/>
      <c r="H22" s="26" t="n"/>
      <c r="I22" s="26" t="n"/>
      <c r="J22" s="26" t="n"/>
      <c r="K22" s="26" t="n"/>
      <c r="L22" s="22" t="n"/>
      <c r="M22" s="22" t="n"/>
      <c r="N22" s="27" t="n"/>
      <c r="O22" s="28">
        <f>((L22+M22+N22)/3)</f>
        <v/>
      </c>
      <c r="P22" s="28">
        <f>MAX(V55:AA55)</f>
        <v/>
      </c>
      <c r="Q22" s="28">
        <f>P22+O22</f>
        <v/>
      </c>
      <c r="R22" s="28">
        <f>IF(S22-O22&lt;0,0,S22-O22)</f>
        <v/>
      </c>
      <c r="S22" s="28">
        <f>MIN(BC55:CA55)</f>
        <v/>
      </c>
      <c r="T22" s="28">
        <f>IF(ROUND(S22-Q22,5)&lt;0,0,ROUND(S22-Q22,5))</f>
        <v/>
      </c>
      <c r="U22" s="4" t="n"/>
      <c r="CC22" s="17" t="n"/>
      <c r="CD22" s="17" t="n"/>
      <c r="CE22" s="17" t="n"/>
      <c r="CF22" s="17" t="n"/>
      <c r="CG22" s="17" t="n"/>
      <c r="CH22" s="17" t="n"/>
      <c r="CI22" s="17" t="n"/>
      <c r="CJ22" s="17" t="n"/>
      <c r="CK22" s="17" t="n"/>
      <c r="CL22" s="17" t="n"/>
      <c r="CM22" s="17" t="n"/>
    </row>
    <row r="23" ht="20" customFormat="1" customHeight="1" s="3">
      <c r="A23" s="4" t="n"/>
      <c r="B23" s="71" t="n">
        <v>15</v>
      </c>
      <c r="C23" s="60" t="n"/>
      <c r="D23" s="71" t="n"/>
      <c r="E23" s="71" t="n"/>
      <c r="F23" s="26" t="n"/>
      <c r="G23" s="26" t="n"/>
      <c r="H23" s="26" t="n"/>
      <c r="I23" s="26" t="n"/>
      <c r="J23" s="26" t="n"/>
      <c r="K23" s="26" t="n"/>
      <c r="L23" s="22" t="n"/>
      <c r="M23" s="22" t="n"/>
      <c r="N23" s="27" t="n"/>
      <c r="O23" s="28">
        <f>((L23+M23+N23)/3)</f>
        <v/>
      </c>
      <c r="P23" s="28">
        <f>MAX(V56:AA56)</f>
        <v/>
      </c>
      <c r="Q23" s="28">
        <f>P23+O23</f>
        <v/>
      </c>
      <c r="R23" s="28">
        <f>IF(S23-O23&lt;0,0,S23-O23)</f>
        <v/>
      </c>
      <c r="S23" s="28">
        <f>MIN(BC56:CA56)</f>
        <v/>
      </c>
      <c r="T23" s="28">
        <f>IF(ROUND(S23-Q23,5)&lt;0,0,ROUND(S23-Q23,5))</f>
        <v/>
      </c>
      <c r="U23" s="4" t="n"/>
      <c r="CC23" s="17" t="n"/>
      <c r="CD23" s="17" t="n"/>
      <c r="CE23" s="17" t="n"/>
      <c r="CF23" s="17" t="n"/>
      <c r="CG23" s="17" t="n"/>
      <c r="CH23" s="17" t="n"/>
      <c r="CI23" s="17" t="n"/>
      <c r="CJ23" s="17" t="n"/>
      <c r="CK23" s="17" t="n"/>
      <c r="CL23" s="17" t="n"/>
      <c r="CM23" s="17" t="n"/>
    </row>
    <row r="24" ht="20" customFormat="1" customHeight="1" s="3">
      <c r="A24" s="4" t="n"/>
      <c r="B24" s="71" t="n">
        <v>16</v>
      </c>
      <c r="C24" s="60" t="n"/>
      <c r="D24" s="71" t="n"/>
      <c r="E24" s="71" t="n"/>
      <c r="F24" s="26" t="n"/>
      <c r="G24" s="26" t="n"/>
      <c r="H24" s="26" t="n"/>
      <c r="I24" s="26" t="n"/>
      <c r="J24" s="26" t="n"/>
      <c r="K24" s="26" t="n"/>
      <c r="L24" s="22" t="n"/>
      <c r="M24" s="22" t="n"/>
      <c r="N24" s="27" t="n"/>
      <c r="O24" s="28">
        <f>((L24+M24+N24)/3)</f>
        <v/>
      </c>
      <c r="P24" s="28">
        <f>MAX(V57:AA57)</f>
        <v/>
      </c>
      <c r="Q24" s="28">
        <f>P24+O24</f>
        <v/>
      </c>
      <c r="R24" s="28">
        <f>IF(S24-O24&lt;0,0,S24-O24)</f>
        <v/>
      </c>
      <c r="S24" s="28">
        <f>MIN(BC57:CA57)</f>
        <v/>
      </c>
      <c r="T24" s="28">
        <f>IF(ROUND(S24-Q24,5)&lt;0,0,ROUND(S24-Q24,5))</f>
        <v/>
      </c>
      <c r="U24" s="4" t="n"/>
      <c r="CC24" s="17" t="n"/>
      <c r="CD24" s="17" t="n"/>
      <c r="CE24" s="17" t="n"/>
      <c r="CF24" s="17" t="n"/>
      <c r="CG24" s="17" t="n"/>
      <c r="CH24" s="17" t="n"/>
      <c r="CI24" s="17" t="n"/>
      <c r="CJ24" s="17" t="n"/>
      <c r="CK24" s="17" t="n"/>
      <c r="CL24" s="17" t="n"/>
      <c r="CM24" s="17" t="n"/>
    </row>
    <row r="25" ht="20" customFormat="1" customHeight="1" s="3">
      <c r="A25" s="4" t="n"/>
      <c r="B25" s="71" t="n">
        <v>17</v>
      </c>
      <c r="C25" s="61" t="n"/>
      <c r="D25" s="71" t="n"/>
      <c r="E25" s="71" t="n"/>
      <c r="F25" s="26" t="n"/>
      <c r="G25" s="26" t="n"/>
      <c r="H25" s="26" t="n"/>
      <c r="I25" s="26" t="n"/>
      <c r="J25" s="26" t="n"/>
      <c r="K25" s="26" t="n"/>
      <c r="L25" s="22" t="n"/>
      <c r="M25" s="22" t="n"/>
      <c r="N25" s="27" t="n"/>
      <c r="O25" s="28">
        <f>((L25+M25+N25)/3)</f>
        <v/>
      </c>
      <c r="P25" s="28">
        <f>MAX(V58:AA58)</f>
        <v/>
      </c>
      <c r="Q25" s="28">
        <f>P25+O25</f>
        <v/>
      </c>
      <c r="R25" s="28">
        <f>IF(S25-O25&lt;0,0,S25-O25)</f>
        <v/>
      </c>
      <c r="S25" s="28">
        <f>MIN(BC58:CA58)</f>
        <v/>
      </c>
      <c r="T25" s="28">
        <f>IF(ROUND(S25-Q25,5)&lt;0,0,ROUND(S25-Q25,5))</f>
        <v/>
      </c>
      <c r="U25" s="4" t="n"/>
      <c r="CC25" s="17" t="n"/>
      <c r="CD25" s="17" t="n"/>
      <c r="CE25" s="17" t="n"/>
      <c r="CF25" s="17" t="n"/>
      <c r="CG25" s="17" t="n"/>
      <c r="CH25" s="17" t="n"/>
      <c r="CI25" s="17" t="n"/>
      <c r="CJ25" s="17" t="n"/>
      <c r="CK25" s="17" t="n"/>
      <c r="CL25" s="17" t="n"/>
      <c r="CM25" s="17" t="n"/>
    </row>
    <row r="26" ht="20" customFormat="1" customHeight="1" s="3">
      <c r="A26" s="4" t="n"/>
      <c r="B26" s="71" t="n">
        <v>18</v>
      </c>
      <c r="C26" s="61" t="n"/>
      <c r="D26" s="71" t="n"/>
      <c r="E26" s="71" t="n"/>
      <c r="F26" s="26" t="n"/>
      <c r="G26" s="26" t="n"/>
      <c r="H26" s="26" t="n"/>
      <c r="I26" s="26" t="n"/>
      <c r="J26" s="26" t="n"/>
      <c r="K26" s="26" t="n"/>
      <c r="L26" s="22" t="n"/>
      <c r="M26" s="22" t="n"/>
      <c r="N26" s="27" t="n"/>
      <c r="O26" s="28">
        <f>((L26+M26+N26)/3)</f>
        <v/>
      </c>
      <c r="P26" s="28">
        <f>MAX(V59:AA59)</f>
        <v/>
      </c>
      <c r="Q26" s="28">
        <f>P26+O26</f>
        <v/>
      </c>
      <c r="R26" s="28">
        <f>IF(S26-O26&lt;0,0,S26-O26)</f>
        <v/>
      </c>
      <c r="S26" s="28">
        <f>MIN(BC59:CA59)</f>
        <v/>
      </c>
      <c r="T26" s="28">
        <f>IF(ROUND(S26-Q26,5)&lt;0,0,ROUND(S26-Q26,5))</f>
        <v/>
      </c>
      <c r="U26" s="4" t="n"/>
      <c r="CC26" s="17" t="n"/>
      <c r="CD26" s="17" t="n"/>
      <c r="CE26" s="17" t="n"/>
      <c r="CF26" s="17" t="n"/>
      <c r="CG26" s="17" t="n"/>
      <c r="CH26" s="17" t="n"/>
      <c r="CI26" s="17" t="n"/>
      <c r="CJ26" s="17" t="n"/>
      <c r="CK26" s="17" t="n"/>
      <c r="CL26" s="17" t="n"/>
      <c r="CM26" s="17" t="n"/>
    </row>
    <row r="27" ht="20" customFormat="1" customHeight="1" s="3">
      <c r="A27" s="4" t="n"/>
      <c r="B27" s="71" t="n">
        <v>19</v>
      </c>
      <c r="C27" s="60" t="n"/>
      <c r="D27" s="71" t="n"/>
      <c r="E27" s="71" t="n"/>
      <c r="F27" s="26" t="n"/>
      <c r="G27" s="26" t="n"/>
      <c r="H27" s="26" t="n"/>
      <c r="I27" s="26" t="n"/>
      <c r="J27" s="26" t="n"/>
      <c r="K27" s="26" t="n"/>
      <c r="L27" s="22" t="n"/>
      <c r="M27" s="22" t="n"/>
      <c r="N27" s="27" t="n"/>
      <c r="O27" s="28">
        <f>((L27+M27+N27)/3)</f>
        <v/>
      </c>
      <c r="P27" s="28">
        <f>MAX(V60:AA60)</f>
        <v/>
      </c>
      <c r="Q27" s="28">
        <f>P27+O27</f>
        <v/>
      </c>
      <c r="R27" s="28">
        <f>IF(S27-O27&lt;0,0,S27-O27)</f>
        <v/>
      </c>
      <c r="S27" s="28">
        <f>MIN(BC60:CA60)</f>
        <v/>
      </c>
      <c r="T27" s="28">
        <f>IF(ROUND(S27-Q27,5)&lt;0,0,ROUND(S27-Q27,5))</f>
        <v/>
      </c>
      <c r="U27" s="4" t="n"/>
      <c r="CC27" s="17" t="n"/>
      <c r="CD27" s="17" t="n"/>
      <c r="CE27" s="17" t="n"/>
      <c r="CF27" s="17" t="n"/>
      <c r="CG27" s="17" t="n"/>
      <c r="CH27" s="17" t="n"/>
      <c r="CI27" s="17" t="n"/>
      <c r="CJ27" s="17" t="n"/>
      <c r="CK27" s="17" t="n"/>
      <c r="CL27" s="17" t="n"/>
      <c r="CM27" s="17" t="n"/>
    </row>
    <row r="28" ht="20" customFormat="1" customHeight="1" s="3">
      <c r="A28" s="4" t="n"/>
      <c r="B28" s="71" t="n">
        <v>20</v>
      </c>
      <c r="C28" s="61" t="n"/>
      <c r="D28" s="71" t="n"/>
      <c r="E28" s="71" t="n"/>
      <c r="F28" s="26" t="n"/>
      <c r="G28" s="26" t="n"/>
      <c r="H28" s="26" t="n"/>
      <c r="I28" s="26" t="n"/>
      <c r="J28" s="26" t="n"/>
      <c r="K28" s="26" t="n"/>
      <c r="L28" s="22" t="n"/>
      <c r="M28" s="22" t="n"/>
      <c r="N28" s="27" t="n"/>
      <c r="O28" s="28">
        <f>((L28+M28+N28)/3)</f>
        <v/>
      </c>
      <c r="P28" s="28">
        <f>MAX(V61:AA61)</f>
        <v/>
      </c>
      <c r="Q28" s="28">
        <f>P28+O28</f>
        <v/>
      </c>
      <c r="R28" s="28">
        <f>IF(S28-O28&lt;0,0,S28-O28)</f>
        <v/>
      </c>
      <c r="S28" s="28">
        <f>MIN(BC61:CA61)</f>
        <v/>
      </c>
      <c r="T28" s="28">
        <f>IF(ROUND(S28-Q28,5)&lt;0,0,ROUND(S28-Q28,5))</f>
        <v/>
      </c>
      <c r="U28" s="4" t="n"/>
      <c r="CC28" s="17" t="n"/>
      <c r="CD28" s="17" t="n"/>
      <c r="CE28" s="17" t="n"/>
      <c r="CF28" s="17" t="n"/>
      <c r="CG28" s="17" t="n"/>
      <c r="CH28" s="17" t="n"/>
      <c r="CI28" s="17" t="n"/>
      <c r="CJ28" s="17" t="n"/>
      <c r="CK28" s="17" t="n"/>
      <c r="CL28" s="17" t="n"/>
      <c r="CM28" s="17" t="n"/>
    </row>
    <row r="29" ht="20" customFormat="1" customHeight="1" s="3">
      <c r="A29" s="4" t="n"/>
      <c r="B29" s="71" t="n">
        <v>21</v>
      </c>
      <c r="C29" s="64" t="n"/>
      <c r="D29" s="71" t="n"/>
      <c r="E29" s="71" t="n"/>
      <c r="F29" s="26" t="n"/>
      <c r="G29" s="26" t="n"/>
      <c r="H29" s="26" t="n"/>
      <c r="I29" s="26" t="n"/>
      <c r="J29" s="26" t="n"/>
      <c r="K29" s="26" t="n"/>
      <c r="L29" s="22" t="n"/>
      <c r="M29" s="22" t="n"/>
      <c r="N29" s="27" t="n"/>
      <c r="O29" s="28">
        <f>((L29+M29+N29)/3)</f>
        <v/>
      </c>
      <c r="P29" s="28">
        <f>MAX(V62:AA62)</f>
        <v/>
      </c>
      <c r="Q29" s="28">
        <f>P29+O29</f>
        <v/>
      </c>
      <c r="R29" s="28">
        <f>IF(S29-O29&lt;0,0,S29-O29)</f>
        <v/>
      </c>
      <c r="S29" s="28">
        <f>MIN(BC62:CA62)</f>
        <v/>
      </c>
      <c r="T29" s="28">
        <f>IF(ROUND(S29-Q29,5)&lt;0,0,ROUND(S29-Q29,5))</f>
        <v/>
      </c>
      <c r="U29" s="4" t="n"/>
      <c r="CC29" s="17" t="n"/>
      <c r="CD29" s="17" t="n"/>
      <c r="CE29" s="17" t="n"/>
      <c r="CF29" s="17" t="n"/>
      <c r="CG29" s="17" t="n"/>
      <c r="CH29" s="17" t="n"/>
      <c r="CI29" s="17" t="n"/>
      <c r="CJ29" s="17" t="n"/>
      <c r="CK29" s="17" t="n"/>
      <c r="CL29" s="17" t="n"/>
      <c r="CM29" s="17" t="n"/>
    </row>
    <row r="30" ht="20" customFormat="1" customHeight="1" s="3">
      <c r="A30" s="4" t="n"/>
      <c r="B30" s="71" t="n">
        <v>22</v>
      </c>
      <c r="C30" s="60" t="n"/>
      <c r="D30" s="71" t="n"/>
      <c r="E30" s="71" t="n"/>
      <c r="F30" s="26" t="n"/>
      <c r="G30" s="26" t="n"/>
      <c r="H30" s="26" t="n"/>
      <c r="I30" s="26" t="n"/>
      <c r="J30" s="26" t="n"/>
      <c r="K30" s="26" t="n"/>
      <c r="L30" s="22" t="n"/>
      <c r="M30" s="22" t="n"/>
      <c r="N30" s="27" t="n"/>
      <c r="O30" s="28">
        <f>((L30+M30+N30)/3)</f>
        <v/>
      </c>
      <c r="P30" s="28">
        <f>MAX(V63:AA63)</f>
        <v/>
      </c>
      <c r="Q30" s="28">
        <f>P30+O30</f>
        <v/>
      </c>
      <c r="R30" s="28">
        <f>IF(S30-O30&lt;0,0,S30-O30)</f>
        <v/>
      </c>
      <c r="S30" s="28">
        <f>MIN(BC63:CA63)</f>
        <v/>
      </c>
      <c r="T30" s="28">
        <f>IF(ROUND(S30-Q30,5)&lt;0,0,ROUND(S30-Q30,5))</f>
        <v/>
      </c>
      <c r="U30" s="4" t="n"/>
      <c r="CC30" s="17" t="n"/>
      <c r="CD30" s="17" t="n"/>
      <c r="CE30" s="17" t="n"/>
      <c r="CF30" s="17" t="n"/>
      <c r="CG30" s="17" t="n"/>
      <c r="CH30" s="17" t="n"/>
      <c r="CI30" s="17" t="n"/>
      <c r="CJ30" s="17" t="n"/>
      <c r="CK30" s="17" t="n"/>
      <c r="CL30" s="17" t="n"/>
      <c r="CM30" s="17" t="n"/>
    </row>
    <row r="31" ht="20" customFormat="1" customHeight="1" s="3">
      <c r="A31" s="4" t="n"/>
      <c r="B31" s="71" t="n">
        <v>23</v>
      </c>
      <c r="C31" s="60" t="n"/>
      <c r="D31" s="71" t="n"/>
      <c r="E31" s="71" t="n"/>
      <c r="F31" s="26" t="n"/>
      <c r="G31" s="26" t="n"/>
      <c r="H31" s="26" t="n"/>
      <c r="I31" s="26" t="n"/>
      <c r="J31" s="26" t="n"/>
      <c r="K31" s="26" t="n"/>
      <c r="L31" s="22" t="n"/>
      <c r="M31" s="22" t="n"/>
      <c r="N31" s="27" t="n"/>
      <c r="O31" s="28">
        <f>((L31+M31+N31)/3)</f>
        <v/>
      </c>
      <c r="P31" s="28">
        <f>MAX(V64:AA64)</f>
        <v/>
      </c>
      <c r="Q31" s="28">
        <f>P31+O31</f>
        <v/>
      </c>
      <c r="R31" s="28">
        <f>IF(S31-O31&lt;0,0,S31-O31)</f>
        <v/>
      </c>
      <c r="S31" s="28">
        <f>MIN(BC64:CA64)</f>
        <v/>
      </c>
      <c r="T31" s="28">
        <f>IF(ROUND(S31-Q31,5)&lt;0,0,ROUND(S31-Q31,5))</f>
        <v/>
      </c>
      <c r="U31" s="4" t="n"/>
      <c r="CC31" s="17" t="n"/>
      <c r="CD31" s="17" t="n"/>
      <c r="CE31" s="17" t="n"/>
      <c r="CF31" s="17" t="n"/>
      <c r="CG31" s="17" t="n"/>
      <c r="CH31" s="17" t="n"/>
      <c r="CI31" s="17" t="n"/>
      <c r="CJ31" s="17" t="n"/>
      <c r="CK31" s="17" t="n"/>
      <c r="CL31" s="17" t="n"/>
      <c r="CM31" s="17" t="n"/>
    </row>
    <row r="32" ht="20" customFormat="1" customHeight="1" s="3">
      <c r="A32" s="4" t="n"/>
      <c r="B32" s="71" t="n">
        <v>24</v>
      </c>
      <c r="C32" s="60" t="n"/>
      <c r="D32" s="71" t="n"/>
      <c r="E32" s="71" t="n"/>
      <c r="F32" s="26" t="n"/>
      <c r="G32" s="26" t="n"/>
      <c r="H32" s="26" t="n"/>
      <c r="I32" s="26" t="n"/>
      <c r="J32" s="26" t="n"/>
      <c r="K32" s="26" t="n"/>
      <c r="L32" s="22" t="n"/>
      <c r="M32" s="22" t="n"/>
      <c r="N32" s="27" t="n"/>
      <c r="O32" s="28">
        <f>((L32+M32+N32)/3)</f>
        <v/>
      </c>
      <c r="P32" s="28">
        <f>MAX(V65:AA65)</f>
        <v/>
      </c>
      <c r="Q32" s="28">
        <f>P32+O32</f>
        <v/>
      </c>
      <c r="R32" s="28">
        <f>IF(S32-O32&lt;0,0,S32-O32)</f>
        <v/>
      </c>
      <c r="S32" s="28">
        <f>MIN(BC65:CA65)</f>
        <v/>
      </c>
      <c r="T32" s="28">
        <f>IF(ROUND(S32-Q32,5)&lt;0,0,ROUND(S32-Q32,5))</f>
        <v/>
      </c>
      <c r="U32" s="4" t="n"/>
      <c r="CC32" s="17" t="n"/>
      <c r="CD32" s="17" t="n"/>
      <c r="CE32" s="17" t="n"/>
      <c r="CF32" s="17" t="n"/>
      <c r="CG32" s="17" t="n"/>
      <c r="CH32" s="17" t="n"/>
      <c r="CI32" s="17" t="n"/>
      <c r="CJ32" s="17" t="n"/>
      <c r="CK32" s="17" t="n"/>
      <c r="CL32" s="17" t="n"/>
      <c r="CM32" s="17" t="n"/>
    </row>
    <row r="33" ht="20" customFormat="1" customHeight="1" s="3">
      <c r="A33" s="4" t="n"/>
      <c r="B33" s="71" t="n">
        <v>25</v>
      </c>
      <c r="C33" s="60" t="n"/>
      <c r="D33" s="71" t="n"/>
      <c r="E33" s="71" t="n"/>
      <c r="F33" s="26" t="n"/>
      <c r="G33" s="26" t="n"/>
      <c r="H33" s="26" t="n"/>
      <c r="I33" s="26" t="n"/>
      <c r="J33" s="26" t="n"/>
      <c r="K33" s="34" t="n"/>
      <c r="L33" s="50" t="n"/>
      <c r="M33" s="50" t="n"/>
      <c r="N33" s="50" t="n"/>
      <c r="O33" s="28">
        <f>((L33+M33+N33)/3)</f>
        <v/>
      </c>
      <c r="P33" s="28">
        <f>MAX(V66:AA66)</f>
        <v/>
      </c>
      <c r="Q33" s="28">
        <f>P33+O33</f>
        <v/>
      </c>
      <c r="R33" s="28">
        <f>IF(S33-O33&lt;0,0,S33-O33)</f>
        <v/>
      </c>
      <c r="S33" s="29">
        <f>Q33</f>
        <v/>
      </c>
      <c r="T33" s="28">
        <f>IF(ROUND(S33-Q33,5)&lt;0,0,ROUND(S33-Q33,5))</f>
        <v/>
      </c>
      <c r="U33" s="4" t="n"/>
      <c r="CC33" s="17" t="n"/>
      <c r="CD33" s="17" t="n"/>
      <c r="CE33" s="17" t="n"/>
      <c r="CF33" s="17" t="n"/>
      <c r="CG33" s="17" t="n"/>
      <c r="CH33" s="17" t="n"/>
      <c r="CI33" s="17" t="n"/>
      <c r="CJ33" s="17" t="n"/>
      <c r="CK33" s="17" t="n"/>
      <c r="CL33" s="17" t="n"/>
      <c r="CM33" s="17" t="n"/>
    </row>
    <row r="34" ht="15.5" customHeight="1">
      <c r="B34" s="2">
        <f>IF(ROW($C$33)-ROW($C$8)&gt;25,"25 個のタスクに制限","")</f>
        <v/>
      </c>
      <c r="CJ34" s="19" t="n"/>
    </row>
    <row r="35" ht="409" customHeight="1"/>
    <row r="36" ht="181" customHeight="1">
      <c r="CA36" s="1" t="inlineStr">
        <is>
          <t xml:space="preserve"> </t>
        </is>
      </c>
    </row>
    <row r="37">
      <c r="CA37" s="1" t="inlineStr">
        <is>
          <t xml:space="preserve"> </t>
        </is>
      </c>
    </row>
    <row r="38"/>
    <row r="39" ht="25.5" customHeight="1">
      <c r="V39" s="14" t="inlineStr">
        <is>
          <t>グラフ エリアの計算</t>
        </is>
      </c>
    </row>
    <row r="40" ht="12" customFormat="1" customHeight="1" s="3">
      <c r="L40" s="15" t="n"/>
      <c r="CC40" s="17" t="n"/>
      <c r="CD40" s="17" t="n"/>
      <c r="CE40" s="17" t="n"/>
      <c r="CF40" s="17" t="n"/>
      <c r="CG40" s="17" t="n"/>
      <c r="CH40" s="17" t="n"/>
      <c r="CI40" s="17" t="n"/>
      <c r="CJ40" s="17" t="n"/>
      <c r="CK40" s="17" t="n"/>
      <c r="CL40" s="17" t="n"/>
      <c r="CM40" s="17" t="n"/>
    </row>
    <row r="41" ht="20" customFormat="1" customHeight="1" s="3">
      <c r="L41" s="15" t="n"/>
      <c r="V41" s="73" t="inlineStr">
        <is>
          <t>PA EF</t>
        </is>
      </c>
      <c r="W41" s="80" t="n"/>
      <c r="X41" s="80" t="n"/>
      <c r="Y41" s="80" t="n"/>
      <c r="Z41" s="80" t="n"/>
      <c r="AA41" s="81" t="n"/>
      <c r="AB41" s="4" t="n"/>
      <c r="AC41" s="73" t="inlineStr">
        <is>
          <t>SA</t>
        </is>
      </c>
      <c r="AD41" s="80" t="n"/>
      <c r="AE41" s="80" t="n"/>
      <c r="AF41" s="80" t="n"/>
      <c r="AG41" s="80" t="n"/>
      <c r="AH41" s="80" t="n"/>
      <c r="AI41" s="80" t="n"/>
      <c r="AJ41" s="80" t="n"/>
      <c r="AK41" s="80" t="n"/>
      <c r="AL41" s="80" t="n"/>
      <c r="AM41" s="80" t="n"/>
      <c r="AN41" s="80" t="n"/>
      <c r="AO41" s="80" t="n"/>
      <c r="AP41" s="80" t="n"/>
      <c r="AQ41" s="80" t="n"/>
      <c r="AR41" s="80" t="n"/>
      <c r="AS41" s="80" t="n"/>
      <c r="AT41" s="80" t="n"/>
      <c r="AU41" s="80" t="n"/>
      <c r="AV41" s="80" t="n"/>
      <c r="AW41" s="80" t="n"/>
      <c r="AX41" s="80" t="n"/>
      <c r="AY41" s="80" t="n"/>
      <c r="AZ41" s="80" t="n"/>
      <c r="BA41" s="81" t="n"/>
      <c r="BB41" s="4" t="n"/>
      <c r="BC41" s="73" t="inlineStr">
        <is>
          <t>SA LS</t>
        </is>
      </c>
      <c r="BD41" s="80" t="n"/>
      <c r="BE41" s="80" t="n"/>
      <c r="BF41" s="80" t="n"/>
      <c r="BG41" s="80" t="n"/>
      <c r="BH41" s="80" t="n"/>
      <c r="BI41" s="80" t="n"/>
      <c r="BJ41" s="80" t="n"/>
      <c r="BK41" s="80" t="n"/>
      <c r="BL41" s="80" t="n"/>
      <c r="BM41" s="80" t="n"/>
      <c r="BN41" s="80" t="n"/>
      <c r="BO41" s="80" t="n"/>
      <c r="BP41" s="80" t="n"/>
      <c r="BQ41" s="80" t="n"/>
      <c r="BR41" s="80" t="n"/>
      <c r="BS41" s="80" t="n"/>
      <c r="BT41" s="80" t="n"/>
      <c r="BU41" s="80" t="n"/>
      <c r="BV41" s="80" t="n"/>
      <c r="BW41" s="80" t="n"/>
      <c r="BX41" s="80" t="n"/>
      <c r="BY41" s="80" t="n"/>
      <c r="BZ41" s="80" t="n"/>
      <c r="CA41" s="81" t="n"/>
      <c r="CB41" s="4" t="n"/>
      <c r="CC41" s="20" t="inlineStr">
        <is>
          <t>ES</t>
        </is>
      </c>
      <c r="CD41" s="20" t="inlineStr">
        <is>
          <t>C</t>
        </is>
      </c>
      <c r="CE41" s="21" t="inlineStr">
        <is>
          <t>オーバー</t>
        </is>
      </c>
      <c r="CF41" s="21" t="inlineStr">
        <is>
          <t>下</t>
        </is>
      </c>
      <c r="CG41" s="20" t="inlineStr">
        <is>
          <t>期間</t>
        </is>
      </c>
      <c r="CH41" s="21" t="inlineStr">
        <is>
          <t>オーバー</t>
        </is>
      </c>
      <c r="CI41" s="21" t="inlineStr">
        <is>
          <t>下</t>
        </is>
      </c>
      <c r="CJ41" s="20" t="inlineStr">
        <is>
          <t>スラック</t>
        </is>
      </c>
      <c r="CK41" s="20" t="inlineStr">
        <is>
          <t>イベント</t>
        </is>
      </c>
      <c r="CL41" s="20" t="inlineStr">
        <is>
          <t>イベント</t>
        </is>
      </c>
      <c r="CM41" s="20" t="inlineStr">
        <is>
          <t>軸</t>
        </is>
      </c>
    </row>
    <row r="42" ht="20" customFormat="1" customHeight="1" s="3">
      <c r="L42" s="15" t="n"/>
      <c r="V42" s="16">
        <f>IF(F9="",0,INDEX($Q$9:$Q$33,MATCH(F9,$B$9:$B$33,0)))</f>
        <v/>
      </c>
      <c r="W42" s="16">
        <f>IF(G9="",0,INDEX($Q$9:$Q$33,MATCH(G9,$B$9:$B$33,0)))</f>
        <v/>
      </c>
      <c r="X42" s="16">
        <f>IF(H9="",0,INDEX($Q$9:$Q$33,MATCH(H9,$B$9:$B$33,0)))</f>
        <v/>
      </c>
      <c r="Y42" s="16">
        <f>IF(I9="",0,INDEX($Q$9:$Q$33,MATCH(I9,$B$9:$B$33,0)))</f>
        <v/>
      </c>
      <c r="Z42" s="16">
        <f>IF(J9="",0,INDEX($Q$9:$Q$33,MATCH(J9,$B$9:$B$33,0)))</f>
        <v/>
      </c>
      <c r="AA42" s="16">
        <f>IF(K9="",0,INDEX($Q$9:$Q$33,MATCH(K9,$B$9:$B$33,0)))</f>
        <v/>
      </c>
      <c r="AB42" s="4" t="n"/>
      <c r="AC42" s="16">
        <f>IF(ISERROR(MATCH($B9,OFFSET($F$8,COLUMN(AC$41)-COLUMN($AC$41)+1,0,1,COLUMNS($F$8:$K$8)),0)),"",INDEX($B$9:$B$33,COLUMN(AC$41)-COLUMN($AC$41)+1))</f>
        <v/>
      </c>
      <c r="AD42" s="16">
        <f>IF(ISERROR(MATCH($B9,OFFSET($F$8,COLUMN(AD$41)-COLUMN($AC$41)+1,0,1,COLUMNS($F$8:$K$8)),0)),"",INDEX($B$9:$B$33,COLUMN(AD$41)-COLUMN($AC$41)+1))</f>
        <v/>
      </c>
      <c r="AE42" s="16">
        <f>IF(ISERROR(MATCH($B9,OFFSET($F$8,COLUMN(AE$41)-COLUMN($AC$41)+1,0,1,COLUMNS($F$8:$K$8)),0)),"",INDEX($B$9:$B$33,COLUMN(AE$41)-COLUMN($AC$41)+1))</f>
        <v/>
      </c>
      <c r="AF42" s="16">
        <f>IF(ISERROR(MATCH($B9,OFFSET($F$8,COLUMN(AF$41)-COLUMN($AC$41)+1,0,1,COLUMNS($F$8:$K$8)),0)),"",INDEX($B$9:$B$33,COLUMN(AF$41)-COLUMN($AC$41)+1))</f>
        <v/>
      </c>
      <c r="AG42" s="16">
        <f>IF(ISERROR(MATCH($B9,OFFSET($F$8,COLUMN(AG$41)-COLUMN($AC$41)+1,0,1,COLUMNS($F$8:$K$8)),0)),"",INDEX($B$9:$B$33,COLUMN(AG$41)-COLUMN($AC$41)+1))</f>
        <v/>
      </c>
      <c r="AH42" s="16">
        <f>IF(ISERROR(MATCH($B9,OFFSET($F$8,COLUMN(AH$41)-COLUMN($AC$41)+1,0,1,COLUMNS($F$8:$K$8)),0)),"",INDEX($B$9:$B$33,COLUMN(AH$41)-COLUMN($AC$41)+1))</f>
        <v/>
      </c>
      <c r="AI42" s="16">
        <f>IF(ISERROR(MATCH($B9,OFFSET($F$8,COLUMN(AI$41)-COLUMN($AC$41)+1,0,1,COLUMNS($F$8:$K$8)),0)),"",INDEX($B$9:$B$33,COLUMN(AI$41)-COLUMN($AC$41)+1))</f>
        <v/>
      </c>
      <c r="AJ42" s="16">
        <f>IF(ISERROR(MATCH($B9,OFFSET($F$8,COLUMN(AJ$41)-COLUMN($AC$41)+1,0,1,COLUMNS($F$8:$K$8)),0)),"",INDEX($B$9:$B$33,COLUMN(AJ$41)-COLUMN($AC$41)+1))</f>
        <v/>
      </c>
      <c r="AK42" s="16">
        <f>IF(ISERROR(MATCH($B9,OFFSET($F$8,COLUMN(AK$41)-COLUMN($AC$41)+1,0,1,COLUMNS($F$8:$K$8)),0)),"",INDEX($B$9:$B$33,COLUMN(AK$41)-COLUMN($AC$41)+1))</f>
        <v/>
      </c>
      <c r="AL42" s="16">
        <f>IF(ISERROR(MATCH($B9,OFFSET($F$8,COLUMN(AL$41)-COLUMN($AC$41)+1,0,1,COLUMNS($F$8:$K$8)),0)),"",INDEX($B$9:$B$33,COLUMN(AL$41)-COLUMN($AC$41)+1))</f>
        <v/>
      </c>
      <c r="AM42" s="16">
        <f>IF(ISERROR(MATCH($B9,OFFSET($F$8,COLUMN(AM$41)-COLUMN($AC$41)+1,0,1,COLUMNS($F$8:$K$8)),0)),"",INDEX($B$9:$B$33,COLUMN(AM$41)-COLUMN($AC$41)+1))</f>
        <v/>
      </c>
      <c r="AN42" s="16">
        <f>IF(ISERROR(MATCH($B9,OFFSET($F$8,COLUMN(AN$41)-COLUMN($AC$41)+1,0,1,COLUMNS($F$8:$K$8)),0)),"",INDEX($B$9:$B$33,COLUMN(AN$41)-COLUMN($AC$41)+1))</f>
        <v/>
      </c>
      <c r="AO42" s="16">
        <f>IF(ISERROR(MATCH($B9,OFFSET($F$8,COLUMN(AO$41)-COLUMN($AC$41)+1,0,1,COLUMNS($F$8:$K$8)),0)),"",INDEX($B$9:$B$33,COLUMN(AO$41)-COLUMN($AC$41)+1))</f>
        <v/>
      </c>
      <c r="AP42" s="16">
        <f>IF(ISERROR(MATCH($B9,OFFSET($F$8,COLUMN(AP$41)-COLUMN($AC$41)+1,0,1,COLUMNS($F$8:$K$8)),0)),"",INDEX($B$9:$B$33,COLUMN(AP$41)-COLUMN($AC$41)+1))</f>
        <v/>
      </c>
      <c r="AQ42" s="16">
        <f>IF(ISERROR(MATCH($B9,OFFSET($F$8,COLUMN(AQ$41)-COLUMN($AC$41)+1,0,1,COLUMNS($F$8:$K$8)),0)),"",INDEX($B$9:$B$33,COLUMN(AQ$41)-COLUMN($AC$41)+1))</f>
        <v/>
      </c>
      <c r="AR42" s="16">
        <f>IF(ISERROR(MATCH($B9,OFFSET($F$8,COLUMN(AR$41)-COLUMN($AC$41)+1,0,1,COLUMNS($F$8:$K$8)),0)),"",INDEX($B$9:$B$33,COLUMN(AR$41)-COLUMN($AC$41)+1))</f>
        <v/>
      </c>
      <c r="AS42" s="16">
        <f>IF(ISERROR(MATCH($B9,OFFSET($F$8,COLUMN(AS$41)-COLUMN($AC$41)+1,0,1,COLUMNS($F$8:$K$8)),0)),"",INDEX($B$9:$B$33,COLUMN(AS$41)-COLUMN($AC$41)+1))</f>
        <v/>
      </c>
      <c r="AT42" s="16">
        <f>IF(ISERROR(MATCH($B9,OFFSET($F$8,COLUMN(AT$41)-COLUMN($AC$41)+1,0,1,COLUMNS($F$8:$K$8)),0)),"",INDEX($B$9:$B$33,COLUMN(AT$41)-COLUMN($AC$41)+1))</f>
        <v/>
      </c>
      <c r="AU42" s="16">
        <f>IF(ISERROR(MATCH($B9,OFFSET($F$8,COLUMN(AU$41)-COLUMN($AC$41)+1,0,1,COLUMNS($F$8:$K$8)),0)),"",INDEX($B$9:$B$33,COLUMN(AU$41)-COLUMN($AC$41)+1))</f>
        <v/>
      </c>
      <c r="AV42" s="16">
        <f>IF(ISERROR(MATCH($B9,OFFSET($F$8,COLUMN(AV$41)-COLUMN($AC$41)+1,0,1,COLUMNS($F$8:$K$8)),0)),"",INDEX($B$9:$B$33,COLUMN(AV$41)-COLUMN($AC$41)+1))</f>
        <v/>
      </c>
      <c r="AW42" s="16">
        <f>IF(ISERROR(MATCH($B9,OFFSET($F$8,COLUMN(AW$41)-COLUMN($AC$41)+1,0,1,COLUMNS($F$8:$K$8)),0)),"",INDEX($B$9:$B$33,COLUMN(AW$41)-COLUMN($AC$41)+1))</f>
        <v/>
      </c>
      <c r="AX42" s="16">
        <f>IF(ISERROR(MATCH($B9,OFFSET($F$8,COLUMN(AX$41)-COLUMN($AC$41)+1,0,1,COLUMNS($F$8:$K$8)),0)),"",INDEX($B$9:$B$33,COLUMN(AX$41)-COLUMN($AC$41)+1))</f>
        <v/>
      </c>
      <c r="AY42" s="16">
        <f>IF(ISERROR(MATCH($B9,OFFSET($F$8,COLUMN(AY$41)-COLUMN($AC$41)+1,0,1,COLUMNS($F$8:$K$8)),0)),"",INDEX($B$9:$B$33,COLUMN(AY$41)-COLUMN($AC$41)+1))</f>
        <v/>
      </c>
      <c r="AZ42" s="16">
        <f>IF(ISERROR(MATCH($B9,OFFSET($F$8,COLUMN(AZ$41)-COLUMN($AC$41)+1,0,1,COLUMNS($F$8:$K$8)),0)),"",INDEX($B$9:$B$33,COLUMN(AZ$41)-COLUMN($AC$41)+1))</f>
        <v/>
      </c>
      <c r="BA42" s="16">
        <f>IF(ISERROR(MATCH($B9,OFFSET($F$8,COLUMN(BA$41)-COLUMN($AC$41)+1,0,1,COLUMNS($F$8:$K$8)),0)),"",INDEX($B$9:$B$33,COLUMN(BA$41)-COLUMN($AC$41)+1))</f>
        <v/>
      </c>
      <c r="BB42" s="4" t="n"/>
      <c r="BC42" s="16">
        <f>IF(AC42="","",INDEX($R$9:$R$33,MATCH(AC42,$B$9:$B$33,0)))</f>
        <v/>
      </c>
      <c r="BD42" s="16">
        <f>IF(AD42="","",INDEX($R$9:$R$33,MATCH(AD42,$B$9:$B$33,0)))</f>
        <v/>
      </c>
      <c r="BE42" s="16">
        <f>IF(AE42="","",INDEX($R$9:$R$33,MATCH(AE42,$B$9:$B$33,0)))</f>
        <v/>
      </c>
      <c r="BF42" s="16">
        <f>IF(AF42="","",INDEX($R$9:$R$33,MATCH(AF42,$B$9:$B$33,0)))</f>
        <v/>
      </c>
      <c r="BG42" s="16">
        <f>IF(AG42="","",INDEX($R$9:$R$33,MATCH(AG42,$B$9:$B$33,0)))</f>
        <v/>
      </c>
      <c r="BH42" s="16">
        <f>IF(AH42="","",INDEX($R$9:$R$33,MATCH(AH42,$B$9:$B$33,0)))</f>
        <v/>
      </c>
      <c r="BI42" s="16">
        <f>IF(AI42="","",INDEX($R$9:$R$33,MATCH(AI42,$B$9:$B$33,0)))</f>
        <v/>
      </c>
      <c r="BJ42" s="16">
        <f>IF(AJ42="","",INDEX($R$9:$R$33,MATCH(AJ42,$B$9:$B$33,0)))</f>
        <v/>
      </c>
      <c r="BK42" s="16">
        <f>IF(AK42="","",INDEX($R$9:$R$33,MATCH(AK42,$B$9:$B$33,0)))</f>
        <v/>
      </c>
      <c r="BL42" s="16">
        <f>IF(AL42="","",INDEX($R$9:$R$33,MATCH(AL42,$B$9:$B$33,0)))</f>
        <v/>
      </c>
      <c r="BM42" s="16">
        <f>IF(AM42="","",INDEX($R$9:$R$33,MATCH(AM42,$B$9:$B$33,0)))</f>
        <v/>
      </c>
      <c r="BN42" s="16">
        <f>IF(AN42="","",INDEX($R$9:$R$33,MATCH(AN42,$B$9:$B$33,0)))</f>
        <v/>
      </c>
      <c r="BO42" s="16">
        <f>IF(AO42="","",INDEX($R$9:$R$33,MATCH(AO42,$B$9:$B$33,0)))</f>
        <v/>
      </c>
      <c r="BP42" s="16">
        <f>IF(AP42="","",INDEX($R$9:$R$33,MATCH(AP42,$B$9:$B$33,0)))</f>
        <v/>
      </c>
      <c r="BQ42" s="16">
        <f>IF(AQ42="","",INDEX($R$9:$R$33,MATCH(AQ42,$B$9:$B$33,0)))</f>
        <v/>
      </c>
      <c r="BR42" s="16">
        <f>IF(AR42="","",INDEX($R$9:$R$33,MATCH(AR42,$B$9:$B$33,0)))</f>
        <v/>
      </c>
      <c r="BS42" s="16">
        <f>IF(AS42="","",INDEX($R$9:$R$33,MATCH(AS42,$B$9:$B$33,0)))</f>
        <v/>
      </c>
      <c r="BT42" s="16">
        <f>IF(AT42="","",INDEX($R$9:$R$33,MATCH(AT42,$B$9:$B$33,0)))</f>
        <v/>
      </c>
      <c r="BU42" s="16">
        <f>IF(AU42="","",INDEX($R$9:$R$33,MATCH(AU42,$B$9:$B$33,0)))</f>
        <v/>
      </c>
      <c r="BV42" s="16">
        <f>IF(AV42="","",INDEX($R$9:$R$33,MATCH(AV42,$B$9:$B$33,0)))</f>
        <v/>
      </c>
      <c r="BW42" s="16">
        <f>IF(AW42="","",INDEX($R$9:$R$33,MATCH(AW42,$B$9:$B$33,0)))</f>
        <v/>
      </c>
      <c r="BX42" s="16">
        <f>IF(AX42="","",INDEX($R$9:$R$33,MATCH(AX42,$B$9:$B$33,0)))</f>
        <v/>
      </c>
      <c r="BY42" s="16">
        <f>IF(AY42="","",INDEX($R$9:$R$33,MATCH(AY42,$B$9:$B$33,0)))</f>
        <v/>
      </c>
      <c r="BZ42" s="16">
        <f>IF(AZ42="","",INDEX($R$9:$R$33,MATCH(AZ42,$B$9:$B$33,0)))</f>
        <v/>
      </c>
      <c r="CA42" s="16">
        <f>IF(BA42="","",INDEX($R$9:$R$33,MATCH(BA42,$B$9:$B$33,0)))</f>
        <v/>
      </c>
      <c r="CB42" s="4" t="n"/>
      <c r="CC42" s="23">
        <f>IF(C9="",NA(),IF(O9=0,NA(),P9))</f>
        <v/>
      </c>
      <c r="CD42" s="24">
        <f>IF(C9="",NA(),IF(O9=0,NA(),IF(T9&lt;=0.01,O9,NA())))</f>
        <v/>
      </c>
      <c r="CE42" s="24">
        <f>IF(C9="",NA(),IF(ISERROR(CD42),NA(),N9-O9))</f>
        <v/>
      </c>
      <c r="CF42" s="24">
        <f>IF(C9="",NA(),IF(ISERROR(CD42),NA(),O9-L9))</f>
        <v/>
      </c>
      <c r="CG42" s="24">
        <f>IF(C9="",NA(),IF(O9=0,NA(),IF(T9&gt;0,O9,NA())))</f>
        <v/>
      </c>
      <c r="CH42" s="24">
        <f>IF(C9="",NA(),IF(ISERROR(CG42),NA(),N9-O9))</f>
        <v/>
      </c>
      <c r="CI42" s="24">
        <f>IF(C9="",NA(),IF(ISERROR(CG42),NA(),O9-L9))</f>
        <v/>
      </c>
      <c r="CJ42" s="23">
        <f>IF(C9="",NA(),IF(O9=0,NA(),T9))</f>
        <v/>
      </c>
      <c r="CK42" s="23">
        <f>IF(C9="",NA(),IF(O9=0,S9/5,NA()))</f>
        <v/>
      </c>
      <c r="CL42" s="23">
        <f>IF(C9="",NA(),IF(O9=0,S9,NA()))</f>
        <v/>
      </c>
      <c r="CM42" s="50" t="n">
        <v>-0.5</v>
      </c>
    </row>
    <row r="43" ht="20" customFormat="1" customHeight="1" s="3">
      <c r="L43" s="15" t="n"/>
      <c r="V43" s="16">
        <f>IF(F10="",0,INDEX($Q$9:$Q$33,MATCH(F10,$B$9:$B$33,0)))</f>
        <v/>
      </c>
      <c r="W43" s="16">
        <f>IF(G10="",0,INDEX($Q$9:$Q$33,MATCH(G10,$B$9:$B$33,0)))</f>
        <v/>
      </c>
      <c r="X43" s="16">
        <f>IF(H10="",0,INDEX($Q$9:$Q$33,MATCH(H10,$B$9:$B$33,0)))</f>
        <v/>
      </c>
      <c r="Y43" s="16">
        <f>IF(I10="",0,INDEX($Q$9:$Q$33,MATCH(I10,$B$9:$B$33,0)))</f>
        <v/>
      </c>
      <c r="Z43" s="16">
        <f>IF(J10="",0,INDEX($Q$9:$Q$33,MATCH(J10,$B$9:$B$33,0)))</f>
        <v/>
      </c>
      <c r="AA43" s="16">
        <f>IF(K10="",0,INDEX($Q$9:$Q$33,MATCH(K10,$B$9:$B$33,0)))</f>
        <v/>
      </c>
      <c r="AB43" s="4" t="n"/>
      <c r="AC43" s="16">
        <f>IF(ISERROR(MATCH($B10,OFFSET($F$8,COLUMN(AC$41)-COLUMN($AC$41)+1,0,1,COLUMNS($F$8:$K$8)),0)),"",INDEX($B$9:$B$33,COLUMN(AC$41)-COLUMN($AC$41)+1))</f>
        <v/>
      </c>
      <c r="AD43" s="16">
        <f>IF(ISERROR(MATCH($B10,OFFSET($F$8,COLUMN(AD$41)-COLUMN($AC$41)+1,0,1,COLUMNS($F$8:$K$8)),0)),"",INDEX($B$9:$B$33,COLUMN(AD$41)-COLUMN($AC$41)+1))</f>
        <v/>
      </c>
      <c r="AE43" s="16">
        <f>IF(ISERROR(MATCH($B10,OFFSET($F$8,COLUMN(AE$41)-COLUMN($AC$41)+1,0,1,COLUMNS($F$8:$K$8)),0)),"",INDEX($B$9:$B$33,COLUMN(AE$41)-COLUMN($AC$41)+1))</f>
        <v/>
      </c>
      <c r="AF43" s="16">
        <f>IF(ISERROR(MATCH($B10,OFFSET($F$8,COLUMN(AF$41)-COLUMN($AC$41)+1,0,1,COLUMNS($F$8:$K$8)),0)),"",INDEX($B$9:$B$33,COLUMN(AF$41)-COLUMN($AC$41)+1))</f>
        <v/>
      </c>
      <c r="AG43" s="16">
        <f>IF(ISERROR(MATCH($B10,OFFSET($F$8,COLUMN(AG$41)-COLUMN($AC$41)+1,0,1,COLUMNS($F$8:$K$8)),0)),"",INDEX($B$9:$B$33,COLUMN(AG$41)-COLUMN($AC$41)+1))</f>
        <v/>
      </c>
      <c r="AH43" s="16">
        <f>IF(ISERROR(MATCH($B10,OFFSET($F$8,COLUMN(AH$41)-COLUMN($AC$41)+1,0,1,COLUMNS($F$8:$K$8)),0)),"",INDEX($B$9:$B$33,COLUMN(AH$41)-COLUMN($AC$41)+1))</f>
        <v/>
      </c>
      <c r="AI43" s="16">
        <f>IF(ISERROR(MATCH($B10,OFFSET($F$8,COLUMN(AI$41)-COLUMN($AC$41)+1,0,1,COLUMNS($F$8:$K$8)),0)),"",INDEX($B$9:$B$33,COLUMN(AI$41)-COLUMN($AC$41)+1))</f>
        <v/>
      </c>
      <c r="AJ43" s="16">
        <f>IF(ISERROR(MATCH($B10,OFFSET($F$8,COLUMN(AJ$41)-COLUMN($AC$41)+1,0,1,COLUMNS($F$8:$K$8)),0)),"",INDEX($B$9:$B$33,COLUMN(AJ$41)-COLUMN($AC$41)+1))</f>
        <v/>
      </c>
      <c r="AK43" s="16">
        <f>IF(ISERROR(MATCH($B10,OFFSET($F$8,COLUMN(AK$41)-COLUMN($AC$41)+1,0,1,COLUMNS($F$8:$K$8)),0)),"",INDEX($B$9:$B$33,COLUMN(AK$41)-COLUMN($AC$41)+1))</f>
        <v/>
      </c>
      <c r="AL43" s="16">
        <f>IF(ISERROR(MATCH($B10,OFFSET($F$8,COLUMN(AL$41)-COLUMN($AC$41)+1,0,1,COLUMNS($F$8:$K$8)),0)),"",INDEX($B$9:$B$33,COLUMN(AL$41)-COLUMN($AC$41)+1))</f>
        <v/>
      </c>
      <c r="AM43" s="16">
        <f>IF(ISERROR(MATCH($B10,OFFSET($F$8,COLUMN(AM$41)-COLUMN($AC$41)+1,0,1,COLUMNS($F$8:$K$8)),0)),"",INDEX($B$9:$B$33,COLUMN(AM$41)-COLUMN($AC$41)+1))</f>
        <v/>
      </c>
      <c r="AN43" s="16">
        <f>IF(ISERROR(MATCH($B10,OFFSET($F$8,COLUMN(AN$41)-COLUMN($AC$41)+1,0,1,COLUMNS($F$8:$K$8)),0)),"",INDEX($B$9:$B$33,COLUMN(AN$41)-COLUMN($AC$41)+1))</f>
        <v/>
      </c>
      <c r="AO43" s="16">
        <f>IF(ISERROR(MATCH($B10,OFFSET($F$8,COLUMN(AO$41)-COLUMN($AC$41)+1,0,1,COLUMNS($F$8:$K$8)),0)),"",INDEX($B$9:$B$33,COLUMN(AO$41)-COLUMN($AC$41)+1))</f>
        <v/>
      </c>
      <c r="AP43" s="16">
        <f>IF(ISERROR(MATCH($B10,OFFSET($F$8,COLUMN(AP$41)-COLUMN($AC$41)+1,0,1,COLUMNS($F$8:$K$8)),0)),"",INDEX($B$9:$B$33,COLUMN(AP$41)-COLUMN($AC$41)+1))</f>
        <v/>
      </c>
      <c r="AQ43" s="16">
        <f>IF(ISERROR(MATCH($B10,OFFSET($F$8,COLUMN(AQ$41)-COLUMN($AC$41)+1,0,1,COLUMNS($F$8:$K$8)),0)),"",INDEX($B$9:$B$33,COLUMN(AQ$41)-COLUMN($AC$41)+1))</f>
        <v/>
      </c>
      <c r="AR43" s="16">
        <f>IF(ISERROR(MATCH($B10,OFFSET($F$8,COLUMN(AR$41)-COLUMN($AC$41)+1,0,1,COLUMNS($F$8:$K$8)),0)),"",INDEX($B$9:$B$33,COLUMN(AR$41)-COLUMN($AC$41)+1))</f>
        <v/>
      </c>
      <c r="AS43" s="16">
        <f>IF(ISERROR(MATCH($B10,OFFSET($F$8,COLUMN(AS$41)-COLUMN($AC$41)+1,0,1,COLUMNS($F$8:$K$8)),0)),"",INDEX($B$9:$B$33,COLUMN(AS$41)-COLUMN($AC$41)+1))</f>
        <v/>
      </c>
      <c r="AT43" s="16">
        <f>IF(ISERROR(MATCH($B10,OFFSET($F$8,COLUMN(AT$41)-COLUMN($AC$41)+1,0,1,COLUMNS($F$8:$K$8)),0)),"",INDEX($B$9:$B$33,COLUMN(AT$41)-COLUMN($AC$41)+1))</f>
        <v/>
      </c>
      <c r="AU43" s="16">
        <f>IF(ISERROR(MATCH($B10,OFFSET($F$8,COLUMN(AU$41)-COLUMN($AC$41)+1,0,1,COLUMNS($F$8:$K$8)),0)),"",INDEX($B$9:$B$33,COLUMN(AU$41)-COLUMN($AC$41)+1))</f>
        <v/>
      </c>
      <c r="AV43" s="16">
        <f>IF(ISERROR(MATCH($B10,OFFSET($F$8,COLUMN(AV$41)-COLUMN($AC$41)+1,0,1,COLUMNS($F$8:$K$8)),0)),"",INDEX($B$9:$B$33,COLUMN(AV$41)-COLUMN($AC$41)+1))</f>
        <v/>
      </c>
      <c r="AW43" s="16">
        <f>IF(ISERROR(MATCH($B10,OFFSET($F$8,COLUMN(AW$41)-COLUMN($AC$41)+1,0,1,COLUMNS($F$8:$K$8)),0)),"",INDEX($B$9:$B$33,COLUMN(AW$41)-COLUMN($AC$41)+1))</f>
        <v/>
      </c>
      <c r="AX43" s="16">
        <f>IF(ISERROR(MATCH($B10,OFFSET($F$8,COLUMN(AX$41)-COLUMN($AC$41)+1,0,1,COLUMNS($F$8:$K$8)),0)),"",INDEX($B$9:$B$33,COLUMN(AX$41)-COLUMN($AC$41)+1))</f>
        <v/>
      </c>
      <c r="AY43" s="16">
        <f>IF(ISERROR(MATCH($B10,OFFSET($F$8,COLUMN(AY$41)-COLUMN($AC$41)+1,0,1,COLUMNS($F$8:$K$8)),0)),"",INDEX($B$9:$B$33,COLUMN(AY$41)-COLUMN($AC$41)+1))</f>
        <v/>
      </c>
      <c r="AZ43" s="16">
        <f>IF(ISERROR(MATCH($B10,OFFSET($F$8,COLUMN(AZ$41)-COLUMN($AC$41)+1,0,1,COLUMNS($F$8:$K$8)),0)),"",INDEX($B$9:$B$33,COLUMN(AZ$41)-COLUMN($AC$41)+1))</f>
        <v/>
      </c>
      <c r="BA43" s="16">
        <f>IF(ISERROR(MATCH($B10,OFFSET($F$8,COLUMN(BA$41)-COLUMN($AC$41)+1,0,1,COLUMNS($F$8:$K$8)),0)),"",INDEX($B$9:$B$33,COLUMN(BA$41)-COLUMN($AC$41)+1))</f>
        <v/>
      </c>
      <c r="BB43" s="4" t="n"/>
      <c r="BC43" s="16">
        <f>IF(AC43="","",INDEX($R$9:$R$33,MATCH(AC43,$B$9:$B$33,0)))</f>
        <v/>
      </c>
      <c r="BD43" s="16">
        <f>IF(AD43="","",INDEX($R$9:$R$33,MATCH(AD43,$B$9:$B$33,0)))</f>
        <v/>
      </c>
      <c r="BE43" s="16">
        <f>IF(AE43="","",INDEX($R$9:$R$33,MATCH(AE43,$B$9:$B$33,0)))</f>
        <v/>
      </c>
      <c r="BF43" s="16">
        <f>IF(AF43="","",INDEX($R$9:$R$33,MATCH(AF43,$B$9:$B$33,0)))</f>
        <v/>
      </c>
      <c r="BG43" s="16">
        <f>IF(AG43="","",INDEX($R$9:$R$33,MATCH(AG43,$B$9:$B$33,0)))</f>
        <v/>
      </c>
      <c r="BH43" s="16">
        <f>IF(AH43="","",INDEX($R$9:$R$33,MATCH(AH43,$B$9:$B$33,0)))</f>
        <v/>
      </c>
      <c r="BI43" s="16">
        <f>IF(AI43="","",INDEX($R$9:$R$33,MATCH(AI43,$B$9:$B$33,0)))</f>
        <v/>
      </c>
      <c r="BJ43" s="16">
        <f>IF(AJ43="","",INDEX($R$9:$R$33,MATCH(AJ43,$B$9:$B$33,0)))</f>
        <v/>
      </c>
      <c r="BK43" s="16">
        <f>IF(AK43="","",INDEX($R$9:$R$33,MATCH(AK43,$B$9:$B$33,0)))</f>
        <v/>
      </c>
      <c r="BL43" s="16">
        <f>IF(AL43="","",INDEX($R$9:$R$33,MATCH(AL43,$B$9:$B$33,0)))</f>
        <v/>
      </c>
      <c r="BM43" s="16">
        <f>IF(AM43="","",INDEX($R$9:$R$33,MATCH(AM43,$B$9:$B$33,0)))</f>
        <v/>
      </c>
      <c r="BN43" s="16">
        <f>IF(AN43="","",INDEX($R$9:$R$33,MATCH(AN43,$B$9:$B$33,0)))</f>
        <v/>
      </c>
      <c r="BO43" s="16">
        <f>IF(AO43="","",INDEX($R$9:$R$33,MATCH(AO43,$B$9:$B$33,0)))</f>
        <v/>
      </c>
      <c r="BP43" s="16">
        <f>IF(AP43="","",INDEX($R$9:$R$33,MATCH(AP43,$B$9:$B$33,0)))</f>
        <v/>
      </c>
      <c r="BQ43" s="16">
        <f>IF(AQ43="","",INDEX($R$9:$R$33,MATCH(AQ43,$B$9:$B$33,0)))</f>
        <v/>
      </c>
      <c r="BR43" s="16">
        <f>IF(AR43="","",INDEX($R$9:$R$33,MATCH(AR43,$B$9:$B$33,0)))</f>
        <v/>
      </c>
      <c r="BS43" s="16">
        <f>IF(AS43="","",INDEX($R$9:$R$33,MATCH(AS43,$B$9:$B$33,0)))</f>
        <v/>
      </c>
      <c r="BT43" s="16">
        <f>IF(AT43="","",INDEX($R$9:$R$33,MATCH(AT43,$B$9:$B$33,0)))</f>
        <v/>
      </c>
      <c r="BU43" s="16">
        <f>IF(AU43="","",INDEX($R$9:$R$33,MATCH(AU43,$B$9:$B$33,0)))</f>
        <v/>
      </c>
      <c r="BV43" s="16">
        <f>IF(AV43="","",INDEX($R$9:$R$33,MATCH(AV43,$B$9:$B$33,0)))</f>
        <v/>
      </c>
      <c r="BW43" s="16">
        <f>IF(AW43="","",INDEX($R$9:$R$33,MATCH(AW43,$B$9:$B$33,0)))</f>
        <v/>
      </c>
      <c r="BX43" s="16">
        <f>IF(AX43="","",INDEX($R$9:$R$33,MATCH(AX43,$B$9:$B$33,0)))</f>
        <v/>
      </c>
      <c r="BY43" s="16">
        <f>IF(AY43="","",INDEX($R$9:$R$33,MATCH(AY43,$B$9:$B$33,0)))</f>
        <v/>
      </c>
      <c r="BZ43" s="16">
        <f>IF(AZ43="","",INDEX($R$9:$R$33,MATCH(AZ43,$B$9:$B$33,0)))</f>
        <v/>
      </c>
      <c r="CA43" s="16">
        <f>IF(BA43="","",INDEX($R$9:$R$33,MATCH(BA43,$B$9:$B$33,0)))</f>
        <v/>
      </c>
      <c r="CB43" s="4" t="n"/>
      <c r="CC43" s="23">
        <f>IF(C10="",NA(),IF(O10=0,NA(),P10))</f>
        <v/>
      </c>
      <c r="CD43" s="24">
        <f>IF(C10="",NA(),IF(O10=0,NA(),IF(T10&lt;=0.01,O10,NA())))</f>
        <v/>
      </c>
      <c r="CE43" s="24">
        <f>IF(C10="",NA(),IF(ISERROR(CD43),NA(),N10-O10))</f>
        <v/>
      </c>
      <c r="CF43" s="24">
        <f>IF(C10="",NA(),IF(ISERROR(CD43),NA(),O10-L10))</f>
        <v/>
      </c>
      <c r="CG43" s="24">
        <f>IF(C10="",NA(),IF(O10=0,NA(),IF(T10&gt;0,O10,NA())))</f>
        <v/>
      </c>
      <c r="CH43" s="24">
        <f>IF(C10="",NA(),IF(ISERROR(CG43),NA(),N10-O10))</f>
        <v/>
      </c>
      <c r="CI43" s="24">
        <f>IF(C10="",NA(),IF(ISERROR(CG43),NA(),O10-L10))</f>
        <v/>
      </c>
      <c r="CJ43" s="23">
        <f>IF(C10="",NA(),IF(O10=0,NA(),T10))</f>
        <v/>
      </c>
      <c r="CK43" s="23">
        <f>IF(C10="",NA(),IF(O10=0,S10/5,NA()))</f>
        <v/>
      </c>
      <c r="CL43" s="23">
        <f>IF(C10="",NA(),IF(O10=0,S10,NA()))</f>
        <v/>
      </c>
      <c r="CM43" s="50">
        <f>OFFSET(CM43,-1,0,1,1)+1</f>
        <v/>
      </c>
    </row>
    <row r="44" ht="20" customFormat="1" customHeight="1" s="3">
      <c r="L44" s="15" t="n"/>
      <c r="V44" s="16">
        <f>IF(F11="",0,INDEX($Q$9:$Q$33,MATCH(F11,$B$9:$B$33,0)))</f>
        <v/>
      </c>
      <c r="W44" s="16">
        <f>IF(G11="",0,INDEX($Q$9:$Q$33,MATCH(G11,$B$9:$B$33,0)))</f>
        <v/>
      </c>
      <c r="X44" s="16">
        <f>IF(H11="",0,INDEX($Q$9:$Q$33,MATCH(H11,$B$9:$B$33,0)))</f>
        <v/>
      </c>
      <c r="Y44" s="16">
        <f>IF(I11="",0,INDEX($Q$9:$Q$33,MATCH(I11,$B$9:$B$33,0)))</f>
        <v/>
      </c>
      <c r="Z44" s="16">
        <f>IF(J11="",0,INDEX($Q$9:$Q$33,MATCH(J11,$B$9:$B$33,0)))</f>
        <v/>
      </c>
      <c r="AA44" s="16">
        <f>IF(K11="",0,INDEX($Q$9:$Q$33,MATCH(K11,$B$9:$B$33,0)))</f>
        <v/>
      </c>
      <c r="AB44" s="4" t="n"/>
      <c r="AC44" s="16">
        <f>IF(ISERROR(MATCH($B11,OFFSET($F$8,COLUMN(AC$41)-COLUMN($AC$41)+1,0,1,COLUMNS($F$8:$K$8)),0)),"",INDEX($B$9:$B$33,COLUMN(AC$41)-COLUMN($AC$41)+1))</f>
        <v/>
      </c>
      <c r="AD44" s="16">
        <f>IF(ISERROR(MATCH($B11,OFFSET($F$8,COLUMN(AD$41)-COLUMN($AC$41)+1,0,1,COLUMNS($F$8:$K$8)),0)),"",INDEX($B$9:$B$33,COLUMN(AD$41)-COLUMN($AC$41)+1))</f>
        <v/>
      </c>
      <c r="AE44" s="16">
        <f>IF(ISERROR(MATCH($B11,OFFSET($F$8,COLUMN(AE$41)-COLUMN($AC$41)+1,0,1,COLUMNS($F$8:$K$8)),0)),"",INDEX($B$9:$B$33,COLUMN(AE$41)-COLUMN($AC$41)+1))</f>
        <v/>
      </c>
      <c r="AF44" s="16">
        <f>IF(ISERROR(MATCH($B11,OFFSET($F$8,COLUMN(AF$41)-COLUMN($AC$41)+1,0,1,COLUMNS($F$8:$K$8)),0)),"",INDEX($B$9:$B$33,COLUMN(AF$41)-COLUMN($AC$41)+1))</f>
        <v/>
      </c>
      <c r="AG44" s="16">
        <f>IF(ISERROR(MATCH($B11,OFFSET($F$8,COLUMN(AG$41)-COLUMN($AC$41)+1,0,1,COLUMNS($F$8:$K$8)),0)),"",INDEX($B$9:$B$33,COLUMN(AG$41)-COLUMN($AC$41)+1))</f>
        <v/>
      </c>
      <c r="AH44" s="16">
        <f>IF(ISERROR(MATCH($B11,OFFSET($F$8,COLUMN(AH$41)-COLUMN($AC$41)+1,0,1,COLUMNS($F$8:$K$8)),0)),"",INDEX($B$9:$B$33,COLUMN(AH$41)-COLUMN($AC$41)+1))</f>
        <v/>
      </c>
      <c r="AI44" s="16">
        <f>IF(ISERROR(MATCH($B11,OFFSET($F$8,COLUMN(AI$41)-COLUMN($AC$41)+1,0,1,COLUMNS($F$8:$K$8)),0)),"",INDEX($B$9:$B$33,COLUMN(AI$41)-COLUMN($AC$41)+1))</f>
        <v/>
      </c>
      <c r="AJ44" s="16">
        <f>IF(ISERROR(MATCH($B11,OFFSET($F$8,COLUMN(AJ$41)-COLUMN($AC$41)+1,0,1,COLUMNS($F$8:$K$8)),0)),"",INDEX($B$9:$B$33,COLUMN(AJ$41)-COLUMN($AC$41)+1))</f>
        <v/>
      </c>
      <c r="AK44" s="16">
        <f>IF(ISERROR(MATCH($B11,OFFSET($F$8,COLUMN(AK$41)-COLUMN($AC$41)+1,0,1,COLUMNS($F$8:$K$8)),0)),"",INDEX($B$9:$B$33,COLUMN(AK$41)-COLUMN($AC$41)+1))</f>
        <v/>
      </c>
      <c r="AL44" s="16">
        <f>IF(ISERROR(MATCH($B11,OFFSET($F$8,COLUMN(AL$41)-COLUMN($AC$41)+1,0,1,COLUMNS($F$8:$K$8)),0)),"",INDEX($B$9:$B$33,COLUMN(AL$41)-COLUMN($AC$41)+1))</f>
        <v/>
      </c>
      <c r="AM44" s="16">
        <f>IF(ISERROR(MATCH($B11,OFFSET($F$8,COLUMN(AM$41)-COLUMN($AC$41)+1,0,1,COLUMNS($F$8:$K$8)),0)),"",INDEX($B$9:$B$33,COLUMN(AM$41)-COLUMN($AC$41)+1))</f>
        <v/>
      </c>
      <c r="AN44" s="16">
        <f>IF(ISERROR(MATCH($B11,OFFSET($F$8,COLUMN(AN$41)-COLUMN($AC$41)+1,0,1,COLUMNS($F$8:$K$8)),0)),"",INDEX($B$9:$B$33,COLUMN(AN$41)-COLUMN($AC$41)+1))</f>
        <v/>
      </c>
      <c r="AO44" s="16">
        <f>IF(ISERROR(MATCH($B11,OFFSET($F$8,COLUMN(AO$41)-COLUMN($AC$41)+1,0,1,COLUMNS($F$8:$K$8)),0)),"",INDEX($B$9:$B$33,COLUMN(AO$41)-COLUMN($AC$41)+1))</f>
        <v/>
      </c>
      <c r="AP44" s="16">
        <f>IF(ISERROR(MATCH($B11,OFFSET($F$8,COLUMN(AP$41)-COLUMN($AC$41)+1,0,1,COLUMNS($F$8:$K$8)),0)),"",INDEX($B$9:$B$33,COLUMN(AP$41)-COLUMN($AC$41)+1))</f>
        <v/>
      </c>
      <c r="AQ44" s="16">
        <f>IF(ISERROR(MATCH($B11,OFFSET($F$8,COLUMN(AQ$41)-COLUMN($AC$41)+1,0,1,COLUMNS($F$8:$K$8)),0)),"",INDEX($B$9:$B$33,COLUMN(AQ$41)-COLUMN($AC$41)+1))</f>
        <v/>
      </c>
      <c r="AR44" s="16">
        <f>IF(ISERROR(MATCH($B11,OFFSET($F$8,COLUMN(AR$41)-COLUMN($AC$41)+1,0,1,COLUMNS($F$8:$K$8)),0)),"",INDEX($B$9:$B$33,COLUMN(AR$41)-COLUMN($AC$41)+1))</f>
        <v/>
      </c>
      <c r="AS44" s="16">
        <f>IF(ISERROR(MATCH($B11,OFFSET($F$8,COLUMN(AS$41)-COLUMN($AC$41)+1,0,1,COLUMNS($F$8:$K$8)),0)),"",INDEX($B$9:$B$33,COLUMN(AS$41)-COLUMN($AC$41)+1))</f>
        <v/>
      </c>
      <c r="AT44" s="16">
        <f>IF(ISERROR(MATCH($B11,OFFSET($F$8,COLUMN(AT$41)-COLUMN($AC$41)+1,0,1,COLUMNS($F$8:$K$8)),0)),"",INDEX($B$9:$B$33,COLUMN(AT$41)-COLUMN($AC$41)+1))</f>
        <v/>
      </c>
      <c r="AU44" s="16">
        <f>IF(ISERROR(MATCH($B11,OFFSET($F$8,COLUMN(AU$41)-COLUMN($AC$41)+1,0,1,COLUMNS($F$8:$K$8)),0)),"",INDEX($B$9:$B$33,COLUMN(AU$41)-COLUMN($AC$41)+1))</f>
        <v/>
      </c>
      <c r="AV44" s="16">
        <f>IF(ISERROR(MATCH($B11,OFFSET($F$8,COLUMN(AV$41)-COLUMN($AC$41)+1,0,1,COLUMNS($F$8:$K$8)),0)),"",INDEX($B$9:$B$33,COLUMN(AV$41)-COLUMN($AC$41)+1))</f>
        <v/>
      </c>
      <c r="AW44" s="16">
        <f>IF(ISERROR(MATCH($B11,OFFSET($F$8,COLUMN(AW$41)-COLUMN($AC$41)+1,0,1,COLUMNS($F$8:$K$8)),0)),"",INDEX($B$9:$B$33,COLUMN(AW$41)-COLUMN($AC$41)+1))</f>
        <v/>
      </c>
      <c r="AX44" s="16">
        <f>IF(ISERROR(MATCH($B11,OFFSET($F$8,COLUMN(AX$41)-COLUMN($AC$41)+1,0,1,COLUMNS($F$8:$K$8)),0)),"",INDEX($B$9:$B$33,COLUMN(AX$41)-COLUMN($AC$41)+1))</f>
        <v/>
      </c>
      <c r="AY44" s="16">
        <f>IF(ISERROR(MATCH($B11,OFFSET($F$8,COLUMN(AY$41)-COLUMN($AC$41)+1,0,1,COLUMNS($F$8:$K$8)),0)),"",INDEX($B$9:$B$33,COLUMN(AY$41)-COLUMN($AC$41)+1))</f>
        <v/>
      </c>
      <c r="AZ44" s="16">
        <f>IF(ISERROR(MATCH($B11,OFFSET($F$8,COLUMN(AZ$41)-COLUMN($AC$41)+1,0,1,COLUMNS($F$8:$K$8)),0)),"",INDEX($B$9:$B$33,COLUMN(AZ$41)-COLUMN($AC$41)+1))</f>
        <v/>
      </c>
      <c r="BA44" s="16">
        <f>IF(ISERROR(MATCH($B11,OFFSET($F$8,COLUMN(BA$41)-COLUMN($AC$41)+1,0,1,COLUMNS($F$8:$K$8)),0)),"",INDEX($B$9:$B$33,COLUMN(BA$41)-COLUMN($AC$41)+1))</f>
        <v/>
      </c>
      <c r="BB44" s="4" t="n"/>
      <c r="BC44" s="16">
        <f>IF(AC44="","",INDEX($R$9:$R$33,MATCH(AC44,$B$9:$B$33,0)))</f>
        <v/>
      </c>
      <c r="BD44" s="16">
        <f>IF(AD44="","",INDEX($R$9:$R$33,MATCH(AD44,$B$9:$B$33,0)))</f>
        <v/>
      </c>
      <c r="BE44" s="16">
        <f>IF(AE44="","",INDEX($R$9:$R$33,MATCH(AE44,$B$9:$B$33,0)))</f>
        <v/>
      </c>
      <c r="BF44" s="16">
        <f>IF(AF44="","",INDEX($R$9:$R$33,MATCH(AF44,$B$9:$B$33,0)))</f>
        <v/>
      </c>
      <c r="BG44" s="16">
        <f>IF(AG44="","",INDEX($R$9:$R$33,MATCH(AG44,$B$9:$B$33,0)))</f>
        <v/>
      </c>
      <c r="BH44" s="16">
        <f>IF(AH44="","",INDEX($R$9:$R$33,MATCH(AH44,$B$9:$B$33,0)))</f>
        <v/>
      </c>
      <c r="BI44" s="16">
        <f>IF(AI44="","",INDEX($R$9:$R$33,MATCH(AI44,$B$9:$B$33,0)))</f>
        <v/>
      </c>
      <c r="BJ44" s="16">
        <f>IF(AJ44="","",INDEX($R$9:$R$33,MATCH(AJ44,$B$9:$B$33,0)))</f>
        <v/>
      </c>
      <c r="BK44" s="16">
        <f>IF(AK44="","",INDEX($R$9:$R$33,MATCH(AK44,$B$9:$B$33,0)))</f>
        <v/>
      </c>
      <c r="BL44" s="16">
        <f>IF(AL44="","",INDEX($R$9:$R$33,MATCH(AL44,$B$9:$B$33,0)))</f>
        <v/>
      </c>
      <c r="BM44" s="16">
        <f>IF(AM44="","",INDEX($R$9:$R$33,MATCH(AM44,$B$9:$B$33,0)))</f>
        <v/>
      </c>
      <c r="BN44" s="16">
        <f>IF(AN44="","",INDEX($R$9:$R$33,MATCH(AN44,$B$9:$B$33,0)))</f>
        <v/>
      </c>
      <c r="BO44" s="16">
        <f>IF(AO44="","",INDEX($R$9:$R$33,MATCH(AO44,$B$9:$B$33,0)))</f>
        <v/>
      </c>
      <c r="BP44" s="16">
        <f>IF(AP44="","",INDEX($R$9:$R$33,MATCH(AP44,$B$9:$B$33,0)))</f>
        <v/>
      </c>
      <c r="BQ44" s="16">
        <f>IF(AQ44="","",INDEX($R$9:$R$33,MATCH(AQ44,$B$9:$B$33,0)))</f>
        <v/>
      </c>
      <c r="BR44" s="16">
        <f>IF(AR44="","",INDEX($R$9:$R$33,MATCH(AR44,$B$9:$B$33,0)))</f>
        <v/>
      </c>
      <c r="BS44" s="16">
        <f>IF(AS44="","",INDEX($R$9:$R$33,MATCH(AS44,$B$9:$B$33,0)))</f>
        <v/>
      </c>
      <c r="BT44" s="16">
        <f>IF(AT44="","",INDEX($R$9:$R$33,MATCH(AT44,$B$9:$B$33,0)))</f>
        <v/>
      </c>
      <c r="BU44" s="16">
        <f>IF(AU44="","",INDEX($R$9:$R$33,MATCH(AU44,$B$9:$B$33,0)))</f>
        <v/>
      </c>
      <c r="BV44" s="16">
        <f>IF(AV44="","",INDEX($R$9:$R$33,MATCH(AV44,$B$9:$B$33,0)))</f>
        <v/>
      </c>
      <c r="BW44" s="16">
        <f>IF(AW44="","",INDEX($R$9:$R$33,MATCH(AW44,$B$9:$B$33,0)))</f>
        <v/>
      </c>
      <c r="BX44" s="16">
        <f>IF(AX44="","",INDEX($R$9:$R$33,MATCH(AX44,$B$9:$B$33,0)))</f>
        <v/>
      </c>
      <c r="BY44" s="16">
        <f>IF(AY44="","",INDEX($R$9:$R$33,MATCH(AY44,$B$9:$B$33,0)))</f>
        <v/>
      </c>
      <c r="BZ44" s="16">
        <f>IF(AZ44="","",INDEX($R$9:$R$33,MATCH(AZ44,$B$9:$B$33,0)))</f>
        <v/>
      </c>
      <c r="CA44" s="16">
        <f>IF(BA44="","",INDEX($R$9:$R$33,MATCH(BA44,$B$9:$B$33,0)))</f>
        <v/>
      </c>
      <c r="CB44" s="4" t="n"/>
      <c r="CC44" s="23">
        <f>IF(C11="",NA(),IF(O11=0,NA(),P11))</f>
        <v/>
      </c>
      <c r="CD44" s="24">
        <f>IF(C11="",NA(),IF(O11=0,NA(),IF(T11&lt;=0.01,O11,NA())))</f>
        <v/>
      </c>
      <c r="CE44" s="24">
        <f>IF(C11="",NA(),IF(ISERROR(CD44),NA(),N11-O11))</f>
        <v/>
      </c>
      <c r="CF44" s="24">
        <f>IF(C11="",NA(),IF(ISERROR(CD44),NA(),O11-L11))</f>
        <v/>
      </c>
      <c r="CG44" s="24">
        <f>IF(C11="",NA(),IF(O11=0,NA(),IF(T11&gt;0,O11,NA())))</f>
        <v/>
      </c>
      <c r="CH44" s="24">
        <f>IF(C11="",NA(),IF(ISERROR(CG44),NA(),N11-O11))</f>
        <v/>
      </c>
      <c r="CI44" s="24">
        <f>IF(C11="",NA(),IF(ISERROR(CG44),NA(),O11-L11))</f>
        <v/>
      </c>
      <c r="CJ44" s="23">
        <f>IF(C11="",NA(),IF(O11=0,NA(),T11))</f>
        <v/>
      </c>
      <c r="CK44" s="23">
        <f>IF(C11="",NA(),IF(O11=0,S11/5,NA()))</f>
        <v/>
      </c>
      <c r="CL44" s="23">
        <f>IF(C11="",NA(),IF(O11=0,S11,NA()))</f>
        <v/>
      </c>
      <c r="CM44" s="50">
        <f>OFFSET(CM44,-1,0,1,1)+1</f>
        <v/>
      </c>
    </row>
    <row r="45" ht="20" customFormat="1" customHeight="1" s="3">
      <c r="L45" s="15" t="n"/>
      <c r="V45" s="16">
        <f>IF(F12="",0,INDEX($Q$9:$Q$33,MATCH(F12,$B$9:$B$33,0)))</f>
        <v/>
      </c>
      <c r="W45" s="16">
        <f>IF(G12="",0,INDEX($Q$9:$Q$33,MATCH(G12,$B$9:$B$33,0)))</f>
        <v/>
      </c>
      <c r="X45" s="16">
        <f>IF(H12="",0,INDEX($Q$9:$Q$33,MATCH(H12,$B$9:$B$33,0)))</f>
        <v/>
      </c>
      <c r="Y45" s="16">
        <f>IF(I12="",0,INDEX($Q$9:$Q$33,MATCH(I12,$B$9:$B$33,0)))</f>
        <v/>
      </c>
      <c r="Z45" s="16">
        <f>IF(J12="",0,INDEX($Q$9:$Q$33,MATCH(J12,$B$9:$B$33,0)))</f>
        <v/>
      </c>
      <c r="AA45" s="16">
        <f>IF(K12="",0,INDEX($Q$9:$Q$33,MATCH(K12,$B$9:$B$33,0)))</f>
        <v/>
      </c>
      <c r="AB45" s="4" t="n"/>
      <c r="AC45" s="16">
        <f>IF(ISERROR(MATCH($B12,OFFSET($F$8,COLUMN(AC$41)-COLUMN($AC$41)+1,0,1,COLUMNS($F$8:$K$8)),0)),"",INDEX($B$9:$B$33,COLUMN(AC$41)-COLUMN($AC$41)+1))</f>
        <v/>
      </c>
      <c r="AD45" s="16">
        <f>IF(ISERROR(MATCH($B12,OFFSET($F$8,COLUMN(AD$41)-COLUMN($AC$41)+1,0,1,COLUMNS($F$8:$K$8)),0)),"",INDEX($B$9:$B$33,COLUMN(AD$41)-COLUMN($AC$41)+1))</f>
        <v/>
      </c>
      <c r="AE45" s="16">
        <f>IF(ISERROR(MATCH($B12,OFFSET($F$8,COLUMN(AE$41)-COLUMN($AC$41)+1,0,1,COLUMNS($F$8:$K$8)),0)),"",INDEX($B$9:$B$33,COLUMN(AE$41)-COLUMN($AC$41)+1))</f>
        <v/>
      </c>
      <c r="AF45" s="16">
        <f>IF(ISERROR(MATCH($B12,OFFSET($F$8,COLUMN(AF$41)-COLUMN($AC$41)+1,0,1,COLUMNS($F$8:$K$8)),0)),"",INDEX($B$9:$B$33,COLUMN(AF$41)-COLUMN($AC$41)+1))</f>
        <v/>
      </c>
      <c r="AG45" s="16">
        <f>IF(ISERROR(MATCH($B12,OFFSET($F$8,COLUMN(AG$41)-COLUMN($AC$41)+1,0,1,COLUMNS($F$8:$K$8)),0)),"",INDEX($B$9:$B$33,COLUMN(AG$41)-COLUMN($AC$41)+1))</f>
        <v/>
      </c>
      <c r="AH45" s="16">
        <f>IF(ISERROR(MATCH($B12,OFFSET($F$8,COLUMN(AH$41)-COLUMN($AC$41)+1,0,1,COLUMNS($F$8:$K$8)),0)),"",INDEX($B$9:$B$33,COLUMN(AH$41)-COLUMN($AC$41)+1))</f>
        <v/>
      </c>
      <c r="AI45" s="16">
        <f>IF(ISERROR(MATCH($B12,OFFSET($F$8,COLUMN(AI$41)-COLUMN($AC$41)+1,0,1,COLUMNS($F$8:$K$8)),0)),"",INDEX($B$9:$B$33,COLUMN(AI$41)-COLUMN($AC$41)+1))</f>
        <v/>
      </c>
      <c r="AJ45" s="16">
        <f>IF(ISERROR(MATCH($B12,OFFSET($F$8,COLUMN(AJ$41)-COLUMN($AC$41)+1,0,1,COLUMNS($F$8:$K$8)),0)),"",INDEX($B$9:$B$33,COLUMN(AJ$41)-COLUMN($AC$41)+1))</f>
        <v/>
      </c>
      <c r="AK45" s="16">
        <f>IF(ISERROR(MATCH($B12,OFFSET($F$8,COLUMN(AK$41)-COLUMN($AC$41)+1,0,1,COLUMNS($F$8:$K$8)),0)),"",INDEX($B$9:$B$33,COLUMN(AK$41)-COLUMN($AC$41)+1))</f>
        <v/>
      </c>
      <c r="AL45" s="16">
        <f>IF(ISERROR(MATCH($B12,OFFSET($F$8,COLUMN(AL$41)-COLUMN($AC$41)+1,0,1,COLUMNS($F$8:$K$8)),0)),"",INDEX($B$9:$B$33,COLUMN(AL$41)-COLUMN($AC$41)+1))</f>
        <v/>
      </c>
      <c r="AM45" s="16">
        <f>IF(ISERROR(MATCH($B12,OFFSET($F$8,COLUMN(AM$41)-COLUMN($AC$41)+1,0,1,COLUMNS($F$8:$K$8)),0)),"",INDEX($B$9:$B$33,COLUMN(AM$41)-COLUMN($AC$41)+1))</f>
        <v/>
      </c>
      <c r="AN45" s="16">
        <f>IF(ISERROR(MATCH($B12,OFFSET($F$8,COLUMN(AN$41)-COLUMN($AC$41)+1,0,1,COLUMNS($F$8:$K$8)),0)),"",INDEX($B$9:$B$33,COLUMN(AN$41)-COLUMN($AC$41)+1))</f>
        <v/>
      </c>
      <c r="AO45" s="16">
        <f>IF(ISERROR(MATCH($B12,OFFSET($F$8,COLUMN(AO$41)-COLUMN($AC$41)+1,0,1,COLUMNS($F$8:$K$8)),0)),"",INDEX($B$9:$B$33,COLUMN(AO$41)-COLUMN($AC$41)+1))</f>
        <v/>
      </c>
      <c r="AP45" s="16">
        <f>IF(ISERROR(MATCH($B12,OFFSET($F$8,COLUMN(AP$41)-COLUMN($AC$41)+1,0,1,COLUMNS($F$8:$K$8)),0)),"",INDEX($B$9:$B$33,COLUMN(AP$41)-COLUMN($AC$41)+1))</f>
        <v/>
      </c>
      <c r="AQ45" s="16">
        <f>IF(ISERROR(MATCH($B12,OFFSET($F$8,COLUMN(AQ$41)-COLUMN($AC$41)+1,0,1,COLUMNS($F$8:$K$8)),0)),"",INDEX($B$9:$B$33,COLUMN(AQ$41)-COLUMN($AC$41)+1))</f>
        <v/>
      </c>
      <c r="AR45" s="16">
        <f>IF(ISERROR(MATCH($B12,OFFSET($F$8,COLUMN(AR$41)-COLUMN($AC$41)+1,0,1,COLUMNS($F$8:$K$8)),0)),"",INDEX($B$9:$B$33,COLUMN(AR$41)-COLUMN($AC$41)+1))</f>
        <v/>
      </c>
      <c r="AS45" s="16">
        <f>IF(ISERROR(MATCH($B12,OFFSET($F$8,COLUMN(AS$41)-COLUMN($AC$41)+1,0,1,COLUMNS($F$8:$K$8)),0)),"",INDEX($B$9:$B$33,COLUMN(AS$41)-COLUMN($AC$41)+1))</f>
        <v/>
      </c>
      <c r="AT45" s="16">
        <f>IF(ISERROR(MATCH($B12,OFFSET($F$8,COLUMN(AT$41)-COLUMN($AC$41)+1,0,1,COLUMNS($F$8:$K$8)),0)),"",INDEX($B$9:$B$33,COLUMN(AT$41)-COLUMN($AC$41)+1))</f>
        <v/>
      </c>
      <c r="AU45" s="16">
        <f>IF(ISERROR(MATCH($B12,OFFSET($F$8,COLUMN(AU$41)-COLUMN($AC$41)+1,0,1,COLUMNS($F$8:$K$8)),0)),"",INDEX($B$9:$B$33,COLUMN(AU$41)-COLUMN($AC$41)+1))</f>
        <v/>
      </c>
      <c r="AV45" s="16">
        <f>IF(ISERROR(MATCH($B12,OFFSET($F$8,COLUMN(AV$41)-COLUMN($AC$41)+1,0,1,COLUMNS($F$8:$K$8)),0)),"",INDEX($B$9:$B$33,COLUMN(AV$41)-COLUMN($AC$41)+1))</f>
        <v/>
      </c>
      <c r="AW45" s="16">
        <f>IF(ISERROR(MATCH($B12,OFFSET($F$8,COLUMN(AW$41)-COLUMN($AC$41)+1,0,1,COLUMNS($F$8:$K$8)),0)),"",INDEX($B$9:$B$33,COLUMN(AW$41)-COLUMN($AC$41)+1))</f>
        <v/>
      </c>
      <c r="AX45" s="16">
        <f>IF(ISERROR(MATCH($B12,OFFSET($F$8,COLUMN(AX$41)-COLUMN($AC$41)+1,0,1,COLUMNS($F$8:$K$8)),0)),"",INDEX($B$9:$B$33,COLUMN(AX$41)-COLUMN($AC$41)+1))</f>
        <v/>
      </c>
      <c r="AY45" s="16">
        <f>IF(ISERROR(MATCH($B12,OFFSET($F$8,COLUMN(AY$41)-COLUMN($AC$41)+1,0,1,COLUMNS($F$8:$K$8)),0)),"",INDEX($B$9:$B$33,COLUMN(AY$41)-COLUMN($AC$41)+1))</f>
        <v/>
      </c>
      <c r="AZ45" s="16">
        <f>IF(ISERROR(MATCH($B12,OFFSET($F$8,COLUMN(AZ$41)-COLUMN($AC$41)+1,0,1,COLUMNS($F$8:$K$8)),0)),"",INDEX($B$9:$B$33,COLUMN(AZ$41)-COLUMN($AC$41)+1))</f>
        <v/>
      </c>
      <c r="BA45" s="16">
        <f>IF(ISERROR(MATCH($B12,OFFSET($F$8,COLUMN(BA$41)-COLUMN($AC$41)+1,0,1,COLUMNS($F$8:$K$8)),0)),"",INDEX($B$9:$B$33,COLUMN(BA$41)-COLUMN($AC$41)+1))</f>
        <v/>
      </c>
      <c r="BB45" s="4" t="n"/>
      <c r="BC45" s="16">
        <f>IF(AC45="","",INDEX($R$9:$R$33,MATCH(AC45,$B$9:$B$33,0)))</f>
        <v/>
      </c>
      <c r="BD45" s="16">
        <f>IF(AD45="","",INDEX($R$9:$R$33,MATCH(AD45,$B$9:$B$33,0)))</f>
        <v/>
      </c>
      <c r="BE45" s="16">
        <f>IF(AE45="","",INDEX($R$9:$R$33,MATCH(AE45,$B$9:$B$33,0)))</f>
        <v/>
      </c>
      <c r="BF45" s="16">
        <f>IF(AF45="","",INDEX($R$9:$R$33,MATCH(AF45,$B$9:$B$33,0)))</f>
        <v/>
      </c>
      <c r="BG45" s="16">
        <f>IF(AG45="","",INDEX($R$9:$R$33,MATCH(AG45,$B$9:$B$33,0)))</f>
        <v/>
      </c>
      <c r="BH45" s="16">
        <f>IF(AH45="","",INDEX($R$9:$R$33,MATCH(AH45,$B$9:$B$33,0)))</f>
        <v/>
      </c>
      <c r="BI45" s="16">
        <f>IF(AI45="","",INDEX($R$9:$R$33,MATCH(AI45,$B$9:$B$33,0)))</f>
        <v/>
      </c>
      <c r="BJ45" s="16">
        <f>IF(AJ45="","",INDEX($R$9:$R$33,MATCH(AJ45,$B$9:$B$33,0)))</f>
        <v/>
      </c>
      <c r="BK45" s="16">
        <f>IF(AK45="","",INDEX($R$9:$R$33,MATCH(AK45,$B$9:$B$33,0)))</f>
        <v/>
      </c>
      <c r="BL45" s="16">
        <f>IF(AL45="","",INDEX($R$9:$R$33,MATCH(AL45,$B$9:$B$33,0)))</f>
        <v/>
      </c>
      <c r="BM45" s="16">
        <f>IF(AM45="","",INDEX($R$9:$R$33,MATCH(AM45,$B$9:$B$33,0)))</f>
        <v/>
      </c>
      <c r="BN45" s="16">
        <f>IF(AN45="","",INDEX($R$9:$R$33,MATCH(AN45,$B$9:$B$33,0)))</f>
        <v/>
      </c>
      <c r="BO45" s="16">
        <f>IF(AO45="","",INDEX($R$9:$R$33,MATCH(AO45,$B$9:$B$33,0)))</f>
        <v/>
      </c>
      <c r="BP45" s="16">
        <f>IF(AP45="","",INDEX($R$9:$R$33,MATCH(AP45,$B$9:$B$33,0)))</f>
        <v/>
      </c>
      <c r="BQ45" s="16">
        <f>IF(AQ45="","",INDEX($R$9:$R$33,MATCH(AQ45,$B$9:$B$33,0)))</f>
        <v/>
      </c>
      <c r="BR45" s="16">
        <f>IF(AR45="","",INDEX($R$9:$R$33,MATCH(AR45,$B$9:$B$33,0)))</f>
        <v/>
      </c>
      <c r="BS45" s="16">
        <f>IF(AS45="","",INDEX($R$9:$R$33,MATCH(AS45,$B$9:$B$33,0)))</f>
        <v/>
      </c>
      <c r="BT45" s="16">
        <f>IF(AT45="","",INDEX($R$9:$R$33,MATCH(AT45,$B$9:$B$33,0)))</f>
        <v/>
      </c>
      <c r="BU45" s="16">
        <f>IF(AU45="","",INDEX($R$9:$R$33,MATCH(AU45,$B$9:$B$33,0)))</f>
        <v/>
      </c>
      <c r="BV45" s="16">
        <f>IF(AV45="","",INDEX($R$9:$R$33,MATCH(AV45,$B$9:$B$33,0)))</f>
        <v/>
      </c>
      <c r="BW45" s="16">
        <f>IF(AW45="","",INDEX($R$9:$R$33,MATCH(AW45,$B$9:$B$33,0)))</f>
        <v/>
      </c>
      <c r="BX45" s="16">
        <f>IF(AX45="","",INDEX($R$9:$R$33,MATCH(AX45,$B$9:$B$33,0)))</f>
        <v/>
      </c>
      <c r="BY45" s="16">
        <f>IF(AY45="","",INDEX($R$9:$R$33,MATCH(AY45,$B$9:$B$33,0)))</f>
        <v/>
      </c>
      <c r="BZ45" s="16">
        <f>IF(AZ45="","",INDEX($R$9:$R$33,MATCH(AZ45,$B$9:$B$33,0)))</f>
        <v/>
      </c>
      <c r="CA45" s="16">
        <f>IF(BA45="","",INDEX($R$9:$R$33,MATCH(BA45,$B$9:$B$33,0)))</f>
        <v/>
      </c>
      <c r="CB45" s="4" t="n"/>
      <c r="CC45" s="23">
        <f>IF(C12="",NA(),IF(O12=0,NA(),P12))</f>
        <v/>
      </c>
      <c r="CD45" s="24">
        <f>IF(C12="",NA(),IF(O12=0,NA(),IF(T12&lt;=0.01,O12,NA())))</f>
        <v/>
      </c>
      <c r="CE45" s="24">
        <f>IF(C12="",NA(),IF(ISERROR(CD45),NA(),N12-O12))</f>
        <v/>
      </c>
      <c r="CF45" s="24">
        <f>IF(C12="",NA(),IF(ISERROR(CD45),NA(),O12-L12))</f>
        <v/>
      </c>
      <c r="CG45" s="24">
        <f>IF(C12="",NA(),IF(O12=0,NA(),IF(T12&gt;0,O12,NA())))</f>
        <v/>
      </c>
      <c r="CH45" s="24">
        <f>IF(C12="",NA(),IF(ISERROR(CG45),NA(),N12-O12))</f>
        <v/>
      </c>
      <c r="CI45" s="24">
        <f>IF(C12="",NA(),IF(ISERROR(CG45),NA(),O12-L12))</f>
        <v/>
      </c>
      <c r="CJ45" s="23">
        <f>IF(C12="",NA(),IF(O12=0,NA(),T12))</f>
        <v/>
      </c>
      <c r="CK45" s="23">
        <f>IF(C12="",NA(),IF(O12=0,S12/5,NA()))</f>
        <v/>
      </c>
      <c r="CL45" s="23">
        <f>IF(C12="",NA(),IF(O12=0,S12,NA()))</f>
        <v/>
      </c>
      <c r="CM45" s="50">
        <f>OFFSET(CM45,-1,0,1,1)+1</f>
        <v/>
      </c>
    </row>
    <row r="46" ht="20" customFormat="1" customHeight="1" s="3">
      <c r="L46" s="15" t="n"/>
      <c r="V46" s="16">
        <f>IF(F13="",0,INDEX($Q$9:$Q$33,MATCH(F13,$B$9:$B$33,0)))</f>
        <v/>
      </c>
      <c r="W46" s="16">
        <f>IF(G13="",0,INDEX($Q$9:$Q$33,MATCH(G13,$B$9:$B$33,0)))</f>
        <v/>
      </c>
      <c r="X46" s="16">
        <f>IF(H13="",0,INDEX($Q$9:$Q$33,MATCH(H13,$B$9:$B$33,0)))</f>
        <v/>
      </c>
      <c r="Y46" s="16">
        <f>IF(I13="",0,INDEX($Q$9:$Q$33,MATCH(I13,$B$9:$B$33,0)))</f>
        <v/>
      </c>
      <c r="Z46" s="16">
        <f>IF(J13="",0,INDEX($Q$9:$Q$33,MATCH(J13,$B$9:$B$33,0)))</f>
        <v/>
      </c>
      <c r="AA46" s="16">
        <f>IF(K13="",0,INDEX($Q$9:$Q$33,MATCH(K13,$B$9:$B$33,0)))</f>
        <v/>
      </c>
      <c r="AB46" s="4" t="n"/>
      <c r="AC46" s="16">
        <f>IF(ISERROR(MATCH($B13,OFFSET($F$8,COLUMN(AC$41)-COLUMN($AC$41)+1,0,1,COLUMNS($F$8:$K$8)),0)),"",INDEX($B$9:$B$33,COLUMN(AC$41)-COLUMN($AC$41)+1))</f>
        <v/>
      </c>
      <c r="AD46" s="16">
        <f>IF(ISERROR(MATCH($B13,OFFSET($F$8,COLUMN(AD$41)-COLUMN($AC$41)+1,0,1,COLUMNS($F$8:$K$8)),0)),"",INDEX($B$9:$B$33,COLUMN(AD$41)-COLUMN($AC$41)+1))</f>
        <v/>
      </c>
      <c r="AE46" s="16">
        <f>IF(ISERROR(MATCH($B13,OFFSET($F$8,COLUMN(AE$41)-COLUMN($AC$41)+1,0,1,COLUMNS($F$8:$K$8)),0)),"",INDEX($B$9:$B$33,COLUMN(AE$41)-COLUMN($AC$41)+1))</f>
        <v/>
      </c>
      <c r="AF46" s="16">
        <f>IF(ISERROR(MATCH($B13,OFFSET($F$8,COLUMN(AF$41)-COLUMN($AC$41)+1,0,1,COLUMNS($F$8:$K$8)),0)),"",INDEX($B$9:$B$33,COLUMN(AF$41)-COLUMN($AC$41)+1))</f>
        <v/>
      </c>
      <c r="AG46" s="16">
        <f>IF(ISERROR(MATCH($B13,OFFSET($F$8,COLUMN(AG$41)-COLUMN($AC$41)+1,0,1,COLUMNS($F$8:$K$8)),0)),"",INDEX($B$9:$B$33,COLUMN(AG$41)-COLUMN($AC$41)+1))</f>
        <v/>
      </c>
      <c r="AH46" s="16">
        <f>IF(ISERROR(MATCH($B13,OFFSET($F$8,COLUMN(AH$41)-COLUMN($AC$41)+1,0,1,COLUMNS($F$8:$K$8)),0)),"",INDEX($B$9:$B$33,COLUMN(AH$41)-COLUMN($AC$41)+1))</f>
        <v/>
      </c>
      <c r="AI46" s="16">
        <f>IF(ISERROR(MATCH($B13,OFFSET($F$8,COLUMN(AI$41)-COLUMN($AC$41)+1,0,1,COLUMNS($F$8:$K$8)),0)),"",INDEX($B$9:$B$33,COLUMN(AI$41)-COLUMN($AC$41)+1))</f>
        <v/>
      </c>
      <c r="AJ46" s="16">
        <f>IF(ISERROR(MATCH($B13,OFFSET($F$8,COLUMN(AJ$41)-COLUMN($AC$41)+1,0,1,COLUMNS($F$8:$K$8)),0)),"",INDEX($B$9:$B$33,COLUMN(AJ$41)-COLUMN($AC$41)+1))</f>
        <v/>
      </c>
      <c r="AK46" s="16">
        <f>IF(ISERROR(MATCH($B13,OFFSET($F$8,COLUMN(AK$41)-COLUMN($AC$41)+1,0,1,COLUMNS($F$8:$K$8)),0)),"",INDEX($B$9:$B$33,COLUMN(AK$41)-COLUMN($AC$41)+1))</f>
        <v/>
      </c>
      <c r="AL46" s="16">
        <f>IF(ISERROR(MATCH($B13,OFFSET($F$8,COLUMN(AL$41)-COLUMN($AC$41)+1,0,1,COLUMNS($F$8:$K$8)),0)),"",INDEX($B$9:$B$33,COLUMN(AL$41)-COLUMN($AC$41)+1))</f>
        <v/>
      </c>
      <c r="AM46" s="16">
        <f>IF(ISERROR(MATCH($B13,OFFSET($F$8,COLUMN(AM$41)-COLUMN($AC$41)+1,0,1,COLUMNS($F$8:$K$8)),0)),"",INDEX($B$9:$B$33,COLUMN(AM$41)-COLUMN($AC$41)+1))</f>
        <v/>
      </c>
      <c r="AN46" s="16">
        <f>IF(ISERROR(MATCH($B13,OFFSET($F$8,COLUMN(AN$41)-COLUMN($AC$41)+1,0,1,COLUMNS($F$8:$K$8)),0)),"",INDEX($B$9:$B$33,COLUMN(AN$41)-COLUMN($AC$41)+1))</f>
        <v/>
      </c>
      <c r="AO46" s="16">
        <f>IF(ISERROR(MATCH($B13,OFFSET($F$8,COLUMN(AO$41)-COLUMN($AC$41)+1,0,1,COLUMNS($F$8:$K$8)),0)),"",INDEX($B$9:$B$33,COLUMN(AO$41)-COLUMN($AC$41)+1))</f>
        <v/>
      </c>
      <c r="AP46" s="16">
        <f>IF(ISERROR(MATCH($B13,OFFSET($F$8,COLUMN(AP$41)-COLUMN($AC$41)+1,0,1,COLUMNS($F$8:$K$8)),0)),"",INDEX($B$9:$B$33,COLUMN(AP$41)-COLUMN($AC$41)+1))</f>
        <v/>
      </c>
      <c r="AQ46" s="16">
        <f>IF(ISERROR(MATCH($B13,OFFSET($F$8,COLUMN(AQ$41)-COLUMN($AC$41)+1,0,1,COLUMNS($F$8:$K$8)),0)),"",INDEX($B$9:$B$33,COLUMN(AQ$41)-COLUMN($AC$41)+1))</f>
        <v/>
      </c>
      <c r="AR46" s="16">
        <f>IF(ISERROR(MATCH($B13,OFFSET($F$8,COLUMN(AR$41)-COLUMN($AC$41)+1,0,1,COLUMNS($F$8:$K$8)),0)),"",INDEX($B$9:$B$33,COLUMN(AR$41)-COLUMN($AC$41)+1))</f>
        <v/>
      </c>
      <c r="AS46" s="16">
        <f>IF(ISERROR(MATCH($B13,OFFSET($F$8,COLUMN(AS$41)-COLUMN($AC$41)+1,0,1,COLUMNS($F$8:$K$8)),0)),"",INDEX($B$9:$B$33,COLUMN(AS$41)-COLUMN($AC$41)+1))</f>
        <v/>
      </c>
      <c r="AT46" s="16">
        <f>IF(ISERROR(MATCH($B13,OFFSET($F$8,COLUMN(AT$41)-COLUMN($AC$41)+1,0,1,COLUMNS($F$8:$K$8)),0)),"",INDEX($B$9:$B$33,COLUMN(AT$41)-COLUMN($AC$41)+1))</f>
        <v/>
      </c>
      <c r="AU46" s="16">
        <f>IF(ISERROR(MATCH($B13,OFFSET($F$8,COLUMN(AU$41)-COLUMN($AC$41)+1,0,1,COLUMNS($F$8:$K$8)),0)),"",INDEX($B$9:$B$33,COLUMN(AU$41)-COLUMN($AC$41)+1))</f>
        <v/>
      </c>
      <c r="AV46" s="16">
        <f>IF(ISERROR(MATCH($B13,OFFSET($F$8,COLUMN(AV$41)-COLUMN($AC$41)+1,0,1,COLUMNS($F$8:$K$8)),0)),"",INDEX($B$9:$B$33,COLUMN(AV$41)-COLUMN($AC$41)+1))</f>
        <v/>
      </c>
      <c r="AW46" s="16">
        <f>IF(ISERROR(MATCH($B13,OFFSET($F$8,COLUMN(AW$41)-COLUMN($AC$41)+1,0,1,COLUMNS($F$8:$K$8)),0)),"",INDEX($B$9:$B$33,COLUMN(AW$41)-COLUMN($AC$41)+1))</f>
        <v/>
      </c>
      <c r="AX46" s="16">
        <f>IF(ISERROR(MATCH($B13,OFFSET($F$8,COLUMN(AX$41)-COLUMN($AC$41)+1,0,1,COLUMNS($F$8:$K$8)),0)),"",INDEX($B$9:$B$33,COLUMN(AX$41)-COLUMN($AC$41)+1))</f>
        <v/>
      </c>
      <c r="AY46" s="16">
        <f>IF(ISERROR(MATCH($B13,OFFSET($F$8,COLUMN(AY$41)-COLUMN($AC$41)+1,0,1,COLUMNS($F$8:$K$8)),0)),"",INDEX($B$9:$B$33,COLUMN(AY$41)-COLUMN($AC$41)+1))</f>
        <v/>
      </c>
      <c r="AZ46" s="16">
        <f>IF(ISERROR(MATCH($B13,OFFSET($F$8,COLUMN(AZ$41)-COLUMN($AC$41)+1,0,1,COLUMNS($F$8:$K$8)),0)),"",INDEX($B$9:$B$33,COLUMN(AZ$41)-COLUMN($AC$41)+1))</f>
        <v/>
      </c>
      <c r="BA46" s="16">
        <f>IF(ISERROR(MATCH($B13,OFFSET($F$8,COLUMN(BA$41)-COLUMN($AC$41)+1,0,1,COLUMNS($F$8:$K$8)),0)),"",INDEX($B$9:$B$33,COLUMN(BA$41)-COLUMN($AC$41)+1))</f>
        <v/>
      </c>
      <c r="BB46" s="4" t="n"/>
      <c r="BC46" s="16">
        <f>IF(AC46="","",INDEX($R$9:$R$33,MATCH(AC46,$B$9:$B$33,0)))</f>
        <v/>
      </c>
      <c r="BD46" s="16">
        <f>IF(AD46="","",INDEX($R$9:$R$33,MATCH(AD46,$B$9:$B$33,0)))</f>
        <v/>
      </c>
      <c r="BE46" s="16">
        <f>IF(AE46="","",INDEX($R$9:$R$33,MATCH(AE46,$B$9:$B$33,0)))</f>
        <v/>
      </c>
      <c r="BF46" s="16">
        <f>IF(AF46="","",INDEX($R$9:$R$33,MATCH(AF46,$B$9:$B$33,0)))</f>
        <v/>
      </c>
      <c r="BG46" s="16">
        <f>IF(AG46="","",INDEX($R$9:$R$33,MATCH(AG46,$B$9:$B$33,0)))</f>
        <v/>
      </c>
      <c r="BH46" s="16">
        <f>IF(AH46="","",INDEX($R$9:$R$33,MATCH(AH46,$B$9:$B$33,0)))</f>
        <v/>
      </c>
      <c r="BI46" s="16">
        <f>IF(AI46="","",INDEX($R$9:$R$33,MATCH(AI46,$B$9:$B$33,0)))</f>
        <v/>
      </c>
      <c r="BJ46" s="16">
        <f>IF(AJ46="","",INDEX($R$9:$R$33,MATCH(AJ46,$B$9:$B$33,0)))</f>
        <v/>
      </c>
      <c r="BK46" s="16">
        <f>IF(AK46="","",INDEX($R$9:$R$33,MATCH(AK46,$B$9:$B$33,0)))</f>
        <v/>
      </c>
      <c r="BL46" s="16">
        <f>IF(AL46="","",INDEX($R$9:$R$33,MATCH(AL46,$B$9:$B$33,0)))</f>
        <v/>
      </c>
      <c r="BM46" s="16">
        <f>IF(AM46="","",INDEX($R$9:$R$33,MATCH(AM46,$B$9:$B$33,0)))</f>
        <v/>
      </c>
      <c r="BN46" s="16">
        <f>IF(AN46="","",INDEX($R$9:$R$33,MATCH(AN46,$B$9:$B$33,0)))</f>
        <v/>
      </c>
      <c r="BO46" s="16">
        <f>IF(AO46="","",INDEX($R$9:$R$33,MATCH(AO46,$B$9:$B$33,0)))</f>
        <v/>
      </c>
      <c r="BP46" s="16">
        <f>IF(AP46="","",INDEX($R$9:$R$33,MATCH(AP46,$B$9:$B$33,0)))</f>
        <v/>
      </c>
      <c r="BQ46" s="16">
        <f>IF(AQ46="","",INDEX($R$9:$R$33,MATCH(AQ46,$B$9:$B$33,0)))</f>
        <v/>
      </c>
      <c r="BR46" s="16">
        <f>IF(AR46="","",INDEX($R$9:$R$33,MATCH(AR46,$B$9:$B$33,0)))</f>
        <v/>
      </c>
      <c r="BS46" s="16">
        <f>IF(AS46="","",INDEX($R$9:$R$33,MATCH(AS46,$B$9:$B$33,0)))</f>
        <v/>
      </c>
      <c r="BT46" s="16">
        <f>IF(AT46="","",INDEX($R$9:$R$33,MATCH(AT46,$B$9:$B$33,0)))</f>
        <v/>
      </c>
      <c r="BU46" s="16">
        <f>IF(AU46="","",INDEX($R$9:$R$33,MATCH(AU46,$B$9:$B$33,0)))</f>
        <v/>
      </c>
      <c r="BV46" s="16">
        <f>IF(AV46="","",INDEX($R$9:$R$33,MATCH(AV46,$B$9:$B$33,0)))</f>
        <v/>
      </c>
      <c r="BW46" s="16">
        <f>IF(AW46="","",INDEX($R$9:$R$33,MATCH(AW46,$B$9:$B$33,0)))</f>
        <v/>
      </c>
      <c r="BX46" s="16">
        <f>IF(AX46="","",INDEX($R$9:$R$33,MATCH(AX46,$B$9:$B$33,0)))</f>
        <v/>
      </c>
      <c r="BY46" s="16">
        <f>IF(AY46="","",INDEX($R$9:$R$33,MATCH(AY46,$B$9:$B$33,0)))</f>
        <v/>
      </c>
      <c r="BZ46" s="16">
        <f>IF(AZ46="","",INDEX($R$9:$R$33,MATCH(AZ46,$B$9:$B$33,0)))</f>
        <v/>
      </c>
      <c r="CA46" s="16">
        <f>IF(BA46="","",INDEX($R$9:$R$33,MATCH(BA46,$B$9:$B$33,0)))</f>
        <v/>
      </c>
      <c r="CB46" s="4" t="n"/>
      <c r="CC46" s="23">
        <f>IF(C13="",NA(),IF(O13=0,NA(),P13))</f>
        <v/>
      </c>
      <c r="CD46" s="24">
        <f>IF(C13="",NA(),IF(O13=0,NA(),IF(T13&lt;=0.01,O13,NA())))</f>
        <v/>
      </c>
      <c r="CE46" s="24">
        <f>IF(C13="",NA(),IF(ISERROR(CD46),NA(),N13-O13))</f>
        <v/>
      </c>
      <c r="CF46" s="24">
        <f>IF(C13="",NA(),IF(ISERROR(CD46),NA(),O13-L13))</f>
        <v/>
      </c>
      <c r="CG46" s="24">
        <f>IF(C13="",NA(),IF(O13=0,NA(),IF(T13&gt;0,O13,NA())))</f>
        <v/>
      </c>
      <c r="CH46" s="24">
        <f>IF(C13="",NA(),IF(ISERROR(CG46),NA(),N13-O13))</f>
        <v/>
      </c>
      <c r="CI46" s="24">
        <f>IF(C13="",NA(),IF(ISERROR(CG46),NA(),O13-L13))</f>
        <v/>
      </c>
      <c r="CJ46" s="23">
        <f>IF(C13="",NA(),IF(O13=0,NA(),T13))</f>
        <v/>
      </c>
      <c r="CK46" s="23">
        <f>IF(C13="",NA(),IF(O13=0,S13/5,NA()))</f>
        <v/>
      </c>
      <c r="CL46" s="23">
        <f>IF(C13="",NA(),IF(O13=0,S13,NA()))</f>
        <v/>
      </c>
      <c r="CM46" s="50">
        <f>OFFSET(CM46,-1,0,1,1)+1</f>
        <v/>
      </c>
    </row>
    <row r="47" ht="20" customFormat="1" customHeight="1" s="3">
      <c r="L47" s="15" t="n"/>
      <c r="V47" s="16">
        <f>IF(F14="",0,INDEX($Q$9:$Q$33,MATCH(F14,$B$9:$B$33,0)))</f>
        <v/>
      </c>
      <c r="W47" s="16">
        <f>IF(G14="",0,INDEX($Q$9:$Q$33,MATCH(G14,$B$9:$B$33,0)))</f>
        <v/>
      </c>
      <c r="X47" s="16">
        <f>IF(H14="",0,INDEX($Q$9:$Q$33,MATCH(H14,$B$9:$B$33,0)))</f>
        <v/>
      </c>
      <c r="Y47" s="16">
        <f>IF(I14="",0,INDEX($Q$9:$Q$33,MATCH(I14,$B$9:$B$33,0)))</f>
        <v/>
      </c>
      <c r="Z47" s="16">
        <f>IF(J14="",0,INDEX($Q$9:$Q$33,MATCH(J14,$B$9:$B$33,0)))</f>
        <v/>
      </c>
      <c r="AA47" s="16">
        <f>IF(K14="",0,INDEX($Q$9:$Q$33,MATCH(K14,$B$9:$B$33,0)))</f>
        <v/>
      </c>
      <c r="AB47" s="4" t="n"/>
      <c r="AC47" s="16">
        <f>IF(ISERROR(MATCH($B14,OFFSET($F$8,COLUMN(AC$41)-COLUMN($AC$41)+1,0,1,COLUMNS($F$8:$K$8)),0)),"",INDEX($B$9:$B$33,COLUMN(AC$41)-COLUMN($AC$41)+1))</f>
        <v/>
      </c>
      <c r="AD47" s="16">
        <f>IF(ISERROR(MATCH($B14,OFFSET($F$8,COLUMN(AD$41)-COLUMN($AC$41)+1,0,1,COLUMNS($F$8:$K$8)),0)),"",INDEX($B$9:$B$33,COLUMN(AD$41)-COLUMN($AC$41)+1))</f>
        <v/>
      </c>
      <c r="AE47" s="16">
        <f>IF(ISERROR(MATCH($B14,OFFSET($F$8,COLUMN(AE$41)-COLUMN($AC$41)+1,0,1,COLUMNS($F$8:$K$8)),0)),"",INDEX($B$9:$B$33,COLUMN(AE$41)-COLUMN($AC$41)+1))</f>
        <v/>
      </c>
      <c r="AF47" s="16">
        <f>IF(ISERROR(MATCH($B14,OFFSET($F$8,COLUMN(AF$41)-COLUMN($AC$41)+1,0,1,COLUMNS($F$8:$K$8)),0)),"",INDEX($B$9:$B$33,COLUMN(AF$41)-COLUMN($AC$41)+1))</f>
        <v/>
      </c>
      <c r="AG47" s="16">
        <f>IF(ISERROR(MATCH($B14,OFFSET($F$8,COLUMN(AG$41)-COLUMN($AC$41)+1,0,1,COLUMNS($F$8:$K$8)),0)),"",INDEX($B$9:$B$33,COLUMN(AG$41)-COLUMN($AC$41)+1))</f>
        <v/>
      </c>
      <c r="AH47" s="16">
        <f>IF(ISERROR(MATCH($B14,OFFSET($F$8,COLUMN(AH$41)-COLUMN($AC$41)+1,0,1,COLUMNS($F$8:$K$8)),0)),"",INDEX($B$9:$B$33,COLUMN(AH$41)-COLUMN($AC$41)+1))</f>
        <v/>
      </c>
      <c r="AI47" s="16">
        <f>IF(ISERROR(MATCH($B14,OFFSET($F$8,COLUMN(AI$41)-COLUMN($AC$41)+1,0,1,COLUMNS($F$8:$K$8)),0)),"",INDEX($B$9:$B$33,COLUMN(AI$41)-COLUMN($AC$41)+1))</f>
        <v/>
      </c>
      <c r="AJ47" s="16">
        <f>IF(ISERROR(MATCH($B14,OFFSET($F$8,COLUMN(AJ$41)-COLUMN($AC$41)+1,0,1,COLUMNS($F$8:$K$8)),0)),"",INDEX($B$9:$B$33,COLUMN(AJ$41)-COLUMN($AC$41)+1))</f>
        <v/>
      </c>
      <c r="AK47" s="16">
        <f>IF(ISERROR(MATCH($B14,OFFSET($F$8,COLUMN(AK$41)-COLUMN($AC$41)+1,0,1,COLUMNS($F$8:$K$8)),0)),"",INDEX($B$9:$B$33,COLUMN(AK$41)-COLUMN($AC$41)+1))</f>
        <v/>
      </c>
      <c r="AL47" s="16">
        <f>IF(ISERROR(MATCH($B14,OFFSET($F$8,COLUMN(AL$41)-COLUMN($AC$41)+1,0,1,COLUMNS($F$8:$K$8)),0)),"",INDEX($B$9:$B$33,COLUMN(AL$41)-COLUMN($AC$41)+1))</f>
        <v/>
      </c>
      <c r="AM47" s="16">
        <f>IF(ISERROR(MATCH($B14,OFFSET($F$8,COLUMN(AM$41)-COLUMN($AC$41)+1,0,1,COLUMNS($F$8:$K$8)),0)),"",INDEX($B$9:$B$33,COLUMN(AM$41)-COLUMN($AC$41)+1))</f>
        <v/>
      </c>
      <c r="AN47" s="16">
        <f>IF(ISERROR(MATCH($B14,OFFSET($F$8,COLUMN(AN$41)-COLUMN($AC$41)+1,0,1,COLUMNS($F$8:$K$8)),0)),"",INDEX($B$9:$B$33,COLUMN(AN$41)-COLUMN($AC$41)+1))</f>
        <v/>
      </c>
      <c r="AO47" s="16">
        <f>IF(ISERROR(MATCH($B14,OFFSET($F$8,COLUMN(AO$41)-COLUMN($AC$41)+1,0,1,COLUMNS($F$8:$K$8)),0)),"",INDEX($B$9:$B$33,COLUMN(AO$41)-COLUMN($AC$41)+1))</f>
        <v/>
      </c>
      <c r="AP47" s="16">
        <f>IF(ISERROR(MATCH($B14,OFFSET($F$8,COLUMN(AP$41)-COLUMN($AC$41)+1,0,1,COLUMNS($F$8:$K$8)),0)),"",INDEX($B$9:$B$33,COLUMN(AP$41)-COLUMN($AC$41)+1))</f>
        <v/>
      </c>
      <c r="AQ47" s="16">
        <f>IF(ISERROR(MATCH($B14,OFFSET($F$8,COLUMN(AQ$41)-COLUMN($AC$41)+1,0,1,COLUMNS($F$8:$K$8)),0)),"",INDEX($B$9:$B$33,COLUMN(AQ$41)-COLUMN($AC$41)+1))</f>
        <v/>
      </c>
      <c r="AR47" s="16">
        <f>IF(ISERROR(MATCH($B14,OFFSET($F$8,COLUMN(AR$41)-COLUMN($AC$41)+1,0,1,COLUMNS($F$8:$K$8)),0)),"",INDEX($B$9:$B$33,COLUMN(AR$41)-COLUMN($AC$41)+1))</f>
        <v/>
      </c>
      <c r="AS47" s="16">
        <f>IF(ISERROR(MATCH($B14,OFFSET($F$8,COLUMN(AS$41)-COLUMN($AC$41)+1,0,1,COLUMNS($F$8:$K$8)),0)),"",INDEX($B$9:$B$33,COLUMN(AS$41)-COLUMN($AC$41)+1))</f>
        <v/>
      </c>
      <c r="AT47" s="16">
        <f>IF(ISERROR(MATCH($B14,OFFSET($F$8,COLUMN(AT$41)-COLUMN($AC$41)+1,0,1,COLUMNS($F$8:$K$8)),0)),"",INDEX($B$9:$B$33,COLUMN(AT$41)-COLUMN($AC$41)+1))</f>
        <v/>
      </c>
      <c r="AU47" s="16">
        <f>IF(ISERROR(MATCH($B14,OFFSET($F$8,COLUMN(AU$41)-COLUMN($AC$41)+1,0,1,COLUMNS($F$8:$K$8)),0)),"",INDEX($B$9:$B$33,COLUMN(AU$41)-COLUMN($AC$41)+1))</f>
        <v/>
      </c>
      <c r="AV47" s="16">
        <f>IF(ISERROR(MATCH($B14,OFFSET($F$8,COLUMN(AV$41)-COLUMN($AC$41)+1,0,1,COLUMNS($F$8:$K$8)),0)),"",INDEX($B$9:$B$33,COLUMN(AV$41)-COLUMN($AC$41)+1))</f>
        <v/>
      </c>
      <c r="AW47" s="16">
        <f>IF(ISERROR(MATCH($B14,OFFSET($F$8,COLUMN(AW$41)-COLUMN($AC$41)+1,0,1,COLUMNS($F$8:$K$8)),0)),"",INDEX($B$9:$B$33,COLUMN(AW$41)-COLUMN($AC$41)+1))</f>
        <v/>
      </c>
      <c r="AX47" s="16">
        <f>IF(ISERROR(MATCH($B14,OFFSET($F$8,COLUMN(AX$41)-COLUMN($AC$41)+1,0,1,COLUMNS($F$8:$K$8)),0)),"",INDEX($B$9:$B$33,COLUMN(AX$41)-COLUMN($AC$41)+1))</f>
        <v/>
      </c>
      <c r="AY47" s="16">
        <f>IF(ISERROR(MATCH($B14,OFFSET($F$8,COLUMN(AY$41)-COLUMN($AC$41)+1,0,1,COLUMNS($F$8:$K$8)),0)),"",INDEX($B$9:$B$33,COLUMN(AY$41)-COLUMN($AC$41)+1))</f>
        <v/>
      </c>
      <c r="AZ47" s="16">
        <f>IF(ISERROR(MATCH($B14,OFFSET($F$8,COLUMN(AZ$41)-COLUMN($AC$41)+1,0,1,COLUMNS($F$8:$K$8)),0)),"",INDEX($B$9:$B$33,COLUMN(AZ$41)-COLUMN($AC$41)+1))</f>
        <v/>
      </c>
      <c r="BA47" s="16">
        <f>IF(ISERROR(MATCH($B14,OFFSET($F$8,COLUMN(BA$41)-COLUMN($AC$41)+1,0,1,COLUMNS($F$8:$K$8)),0)),"",INDEX($B$9:$B$33,COLUMN(BA$41)-COLUMN($AC$41)+1))</f>
        <v/>
      </c>
      <c r="BB47" s="4" t="n"/>
      <c r="BC47" s="16">
        <f>IF(AC47="","",INDEX($R$9:$R$33,MATCH(AC47,$B$9:$B$33,0)))</f>
        <v/>
      </c>
      <c r="BD47" s="16">
        <f>IF(AD47="","",INDEX($R$9:$R$33,MATCH(AD47,$B$9:$B$33,0)))</f>
        <v/>
      </c>
      <c r="BE47" s="16">
        <f>IF(AE47="","",INDEX($R$9:$R$33,MATCH(AE47,$B$9:$B$33,0)))</f>
        <v/>
      </c>
      <c r="BF47" s="16">
        <f>IF(AF47="","",INDEX($R$9:$R$33,MATCH(AF47,$B$9:$B$33,0)))</f>
        <v/>
      </c>
      <c r="BG47" s="16">
        <f>IF(AG47="","",INDEX($R$9:$R$33,MATCH(AG47,$B$9:$B$33,0)))</f>
        <v/>
      </c>
      <c r="BH47" s="16">
        <f>IF(AH47="","",INDEX($R$9:$R$33,MATCH(AH47,$B$9:$B$33,0)))</f>
        <v/>
      </c>
      <c r="BI47" s="16">
        <f>IF(AI47="","",INDEX($R$9:$R$33,MATCH(AI47,$B$9:$B$33,0)))</f>
        <v/>
      </c>
      <c r="BJ47" s="16">
        <f>IF(AJ47="","",INDEX($R$9:$R$33,MATCH(AJ47,$B$9:$B$33,0)))</f>
        <v/>
      </c>
      <c r="BK47" s="16">
        <f>IF(AK47="","",INDEX($R$9:$R$33,MATCH(AK47,$B$9:$B$33,0)))</f>
        <v/>
      </c>
      <c r="BL47" s="16">
        <f>IF(AL47="","",INDEX($R$9:$R$33,MATCH(AL47,$B$9:$B$33,0)))</f>
        <v/>
      </c>
      <c r="BM47" s="16">
        <f>IF(AM47="","",INDEX($R$9:$R$33,MATCH(AM47,$B$9:$B$33,0)))</f>
        <v/>
      </c>
      <c r="BN47" s="16">
        <f>IF(AN47="","",INDEX($R$9:$R$33,MATCH(AN47,$B$9:$B$33,0)))</f>
        <v/>
      </c>
      <c r="BO47" s="16">
        <f>IF(AO47="","",INDEX($R$9:$R$33,MATCH(AO47,$B$9:$B$33,0)))</f>
        <v/>
      </c>
      <c r="BP47" s="16">
        <f>IF(AP47="","",INDEX($R$9:$R$33,MATCH(AP47,$B$9:$B$33,0)))</f>
        <v/>
      </c>
      <c r="BQ47" s="16">
        <f>IF(AQ47="","",INDEX($R$9:$R$33,MATCH(AQ47,$B$9:$B$33,0)))</f>
        <v/>
      </c>
      <c r="BR47" s="16">
        <f>IF(AR47="","",INDEX($R$9:$R$33,MATCH(AR47,$B$9:$B$33,0)))</f>
        <v/>
      </c>
      <c r="BS47" s="16">
        <f>IF(AS47="","",INDEX($R$9:$R$33,MATCH(AS47,$B$9:$B$33,0)))</f>
        <v/>
      </c>
      <c r="BT47" s="16">
        <f>IF(AT47="","",INDEX($R$9:$R$33,MATCH(AT47,$B$9:$B$33,0)))</f>
        <v/>
      </c>
      <c r="BU47" s="16">
        <f>IF(AU47="","",INDEX($R$9:$R$33,MATCH(AU47,$B$9:$B$33,0)))</f>
        <v/>
      </c>
      <c r="BV47" s="16">
        <f>IF(AV47="","",INDEX($R$9:$R$33,MATCH(AV47,$B$9:$B$33,0)))</f>
        <v/>
      </c>
      <c r="BW47" s="16">
        <f>IF(AW47="","",INDEX($R$9:$R$33,MATCH(AW47,$B$9:$B$33,0)))</f>
        <v/>
      </c>
      <c r="BX47" s="16">
        <f>IF(AX47="","",INDEX($R$9:$R$33,MATCH(AX47,$B$9:$B$33,0)))</f>
        <v/>
      </c>
      <c r="BY47" s="16">
        <f>IF(AY47="","",INDEX($R$9:$R$33,MATCH(AY47,$B$9:$B$33,0)))</f>
        <v/>
      </c>
      <c r="BZ47" s="16">
        <f>IF(AZ47="","",INDEX($R$9:$R$33,MATCH(AZ47,$B$9:$B$33,0)))</f>
        <v/>
      </c>
      <c r="CA47" s="16">
        <f>IF(BA47="","",INDEX($R$9:$R$33,MATCH(BA47,$B$9:$B$33,0)))</f>
        <v/>
      </c>
      <c r="CB47" s="4" t="n"/>
      <c r="CC47" s="23">
        <f>IF(C14="",NA(),IF(O14=0,NA(),P14))</f>
        <v/>
      </c>
      <c r="CD47" s="24">
        <f>IF(C14="",NA(),IF(O14=0,NA(),IF(T14&lt;=0.01,O14,NA())))</f>
        <v/>
      </c>
      <c r="CE47" s="24">
        <f>IF(C14="",NA(),IF(ISERROR(CD47),NA(),N14-O14))</f>
        <v/>
      </c>
      <c r="CF47" s="24">
        <f>IF(C14="",NA(),IF(ISERROR(CD47),NA(),O14-L14))</f>
        <v/>
      </c>
      <c r="CG47" s="24">
        <f>IF(C14="",NA(),IF(O14=0,NA(),IF(T14&gt;0,O14,NA())))</f>
        <v/>
      </c>
      <c r="CH47" s="24">
        <f>IF(C14="",NA(),IF(ISERROR(CG47),NA(),N14-O14))</f>
        <v/>
      </c>
      <c r="CI47" s="24">
        <f>IF(C14="",NA(),IF(ISERROR(CG47),NA(),O14-L14))</f>
        <v/>
      </c>
      <c r="CJ47" s="23">
        <f>IF(C14="",NA(),IF(O14=0,NA(),T14))</f>
        <v/>
      </c>
      <c r="CK47" s="23">
        <f>IF(C14="",NA(),IF(O14=0,S14/5,NA()))</f>
        <v/>
      </c>
      <c r="CL47" s="23">
        <f>IF(C14="",NA(),IF(O14=0,S14,NA()))</f>
        <v/>
      </c>
      <c r="CM47" s="50">
        <f>OFFSET(CM47,-1,0,1,1)+1</f>
        <v/>
      </c>
    </row>
    <row r="48" ht="20" customFormat="1" customHeight="1" s="3">
      <c r="L48" s="15" t="n"/>
      <c r="V48" s="16">
        <f>IF(F15="",0,INDEX($Q$9:$Q$33,MATCH(F15,$B$9:$B$33,0)))</f>
        <v/>
      </c>
      <c r="W48" s="16">
        <f>IF(G15="",0,INDEX($Q$9:$Q$33,MATCH(G15,$B$9:$B$33,0)))</f>
        <v/>
      </c>
      <c r="X48" s="16">
        <f>IF(H15="",0,INDEX($Q$9:$Q$33,MATCH(H15,$B$9:$B$33,0)))</f>
        <v/>
      </c>
      <c r="Y48" s="16">
        <f>IF(I15="",0,INDEX($Q$9:$Q$33,MATCH(I15,$B$9:$B$33,0)))</f>
        <v/>
      </c>
      <c r="Z48" s="16">
        <f>IF(J15="",0,INDEX($Q$9:$Q$33,MATCH(J15,$B$9:$B$33,0)))</f>
        <v/>
      </c>
      <c r="AA48" s="16">
        <f>IF(K15="",0,INDEX($Q$9:$Q$33,MATCH(K15,$B$9:$B$33,0)))</f>
        <v/>
      </c>
      <c r="AB48" s="4" t="n"/>
      <c r="AC48" s="16">
        <f>IF(ISERROR(MATCH($B15,OFFSET($F$8,COLUMN(AC$41)-COLUMN($AC$41)+1,0,1,COLUMNS($F$8:$K$8)),0)),"",INDEX($B$9:$B$33,COLUMN(AC$41)-COLUMN($AC$41)+1))</f>
        <v/>
      </c>
      <c r="AD48" s="16">
        <f>IF(ISERROR(MATCH($B15,OFFSET($F$8,COLUMN(AD$41)-COLUMN($AC$41)+1,0,1,COLUMNS($F$8:$K$8)),0)),"",INDEX($B$9:$B$33,COLUMN(AD$41)-COLUMN($AC$41)+1))</f>
        <v/>
      </c>
      <c r="AE48" s="16">
        <f>IF(ISERROR(MATCH($B15,OFFSET($F$8,COLUMN(AE$41)-COLUMN($AC$41)+1,0,1,COLUMNS($F$8:$K$8)),0)),"",INDEX($B$9:$B$33,COLUMN(AE$41)-COLUMN($AC$41)+1))</f>
        <v/>
      </c>
      <c r="AF48" s="16">
        <f>IF(ISERROR(MATCH($B15,OFFSET($F$8,COLUMN(AF$41)-COLUMN($AC$41)+1,0,1,COLUMNS($F$8:$K$8)),0)),"",INDEX($B$9:$B$33,COLUMN(AF$41)-COLUMN($AC$41)+1))</f>
        <v/>
      </c>
      <c r="AG48" s="16">
        <f>IF(ISERROR(MATCH($B15,OFFSET($F$8,COLUMN(AG$41)-COLUMN($AC$41)+1,0,1,COLUMNS($F$8:$K$8)),0)),"",INDEX($B$9:$B$33,COLUMN(AG$41)-COLUMN($AC$41)+1))</f>
        <v/>
      </c>
      <c r="AH48" s="16">
        <f>IF(ISERROR(MATCH($B15,OFFSET($F$8,COLUMN(AH$41)-COLUMN($AC$41)+1,0,1,COLUMNS($F$8:$K$8)),0)),"",INDEX($B$9:$B$33,COLUMN(AH$41)-COLUMN($AC$41)+1))</f>
        <v/>
      </c>
      <c r="AI48" s="16">
        <f>IF(ISERROR(MATCH($B15,OFFSET($F$8,COLUMN(AI$41)-COLUMN($AC$41)+1,0,1,COLUMNS($F$8:$K$8)),0)),"",INDEX($B$9:$B$33,COLUMN(AI$41)-COLUMN($AC$41)+1))</f>
        <v/>
      </c>
      <c r="AJ48" s="16">
        <f>IF(ISERROR(MATCH($B15,OFFSET($F$8,COLUMN(AJ$41)-COLUMN($AC$41)+1,0,1,COLUMNS($F$8:$K$8)),0)),"",INDEX($B$9:$B$33,COLUMN(AJ$41)-COLUMN($AC$41)+1))</f>
        <v/>
      </c>
      <c r="AK48" s="16">
        <f>IF(ISERROR(MATCH($B15,OFFSET($F$8,COLUMN(AK$41)-COLUMN($AC$41)+1,0,1,COLUMNS($F$8:$K$8)),0)),"",INDEX($B$9:$B$33,COLUMN(AK$41)-COLUMN($AC$41)+1))</f>
        <v/>
      </c>
      <c r="AL48" s="16">
        <f>IF(ISERROR(MATCH($B15,OFFSET($F$8,COLUMN(AL$41)-COLUMN($AC$41)+1,0,1,COLUMNS($F$8:$K$8)),0)),"",INDEX($B$9:$B$33,COLUMN(AL$41)-COLUMN($AC$41)+1))</f>
        <v/>
      </c>
      <c r="AM48" s="16">
        <f>IF(ISERROR(MATCH($B15,OFFSET($F$8,COLUMN(AM$41)-COLUMN($AC$41)+1,0,1,COLUMNS($F$8:$K$8)),0)),"",INDEX($B$9:$B$33,COLUMN(AM$41)-COLUMN($AC$41)+1))</f>
        <v/>
      </c>
      <c r="AN48" s="16">
        <f>IF(ISERROR(MATCH($B15,OFFSET($F$8,COLUMN(AN$41)-COLUMN($AC$41)+1,0,1,COLUMNS($F$8:$K$8)),0)),"",INDEX($B$9:$B$33,COLUMN(AN$41)-COLUMN($AC$41)+1))</f>
        <v/>
      </c>
      <c r="AO48" s="16">
        <f>IF(ISERROR(MATCH($B15,OFFSET($F$8,COLUMN(AO$41)-COLUMN($AC$41)+1,0,1,COLUMNS($F$8:$K$8)),0)),"",INDEX($B$9:$B$33,COLUMN(AO$41)-COLUMN($AC$41)+1))</f>
        <v/>
      </c>
      <c r="AP48" s="16">
        <f>IF(ISERROR(MATCH($B15,OFFSET($F$8,COLUMN(AP$41)-COLUMN($AC$41)+1,0,1,COLUMNS($F$8:$K$8)),0)),"",INDEX($B$9:$B$33,COLUMN(AP$41)-COLUMN($AC$41)+1))</f>
        <v/>
      </c>
      <c r="AQ48" s="16">
        <f>IF(ISERROR(MATCH($B15,OFFSET($F$8,COLUMN(AQ$41)-COLUMN($AC$41)+1,0,1,COLUMNS($F$8:$K$8)),0)),"",INDEX($B$9:$B$33,COLUMN(AQ$41)-COLUMN($AC$41)+1))</f>
        <v/>
      </c>
      <c r="AR48" s="16">
        <f>IF(ISERROR(MATCH($B15,OFFSET($F$8,COLUMN(AR$41)-COLUMN($AC$41)+1,0,1,COLUMNS($F$8:$K$8)),0)),"",INDEX($B$9:$B$33,COLUMN(AR$41)-COLUMN($AC$41)+1))</f>
        <v/>
      </c>
      <c r="AS48" s="16">
        <f>IF(ISERROR(MATCH($B15,OFFSET($F$8,COLUMN(AS$41)-COLUMN($AC$41)+1,0,1,COLUMNS($F$8:$K$8)),0)),"",INDEX($B$9:$B$33,COLUMN(AS$41)-COLUMN($AC$41)+1))</f>
        <v/>
      </c>
      <c r="AT48" s="16">
        <f>IF(ISERROR(MATCH($B15,OFFSET($F$8,COLUMN(AT$41)-COLUMN($AC$41)+1,0,1,COLUMNS($F$8:$K$8)),0)),"",INDEX($B$9:$B$33,COLUMN(AT$41)-COLUMN($AC$41)+1))</f>
        <v/>
      </c>
      <c r="AU48" s="16">
        <f>IF(ISERROR(MATCH($B15,OFFSET($F$8,COLUMN(AU$41)-COLUMN($AC$41)+1,0,1,COLUMNS($F$8:$K$8)),0)),"",INDEX($B$9:$B$33,COLUMN(AU$41)-COLUMN($AC$41)+1))</f>
        <v/>
      </c>
      <c r="AV48" s="16">
        <f>IF(ISERROR(MATCH($B15,OFFSET($F$8,COLUMN(AV$41)-COLUMN($AC$41)+1,0,1,COLUMNS($F$8:$K$8)),0)),"",INDEX($B$9:$B$33,COLUMN(AV$41)-COLUMN($AC$41)+1))</f>
        <v/>
      </c>
      <c r="AW48" s="16">
        <f>IF(ISERROR(MATCH($B15,OFFSET($F$8,COLUMN(AW$41)-COLUMN($AC$41)+1,0,1,COLUMNS($F$8:$K$8)),0)),"",INDEX($B$9:$B$33,COLUMN(AW$41)-COLUMN($AC$41)+1))</f>
        <v/>
      </c>
      <c r="AX48" s="16">
        <f>IF(ISERROR(MATCH($B15,OFFSET($F$8,COLUMN(AX$41)-COLUMN($AC$41)+1,0,1,COLUMNS($F$8:$K$8)),0)),"",INDEX($B$9:$B$33,COLUMN(AX$41)-COLUMN($AC$41)+1))</f>
        <v/>
      </c>
      <c r="AY48" s="16">
        <f>IF(ISERROR(MATCH($B15,OFFSET($F$8,COLUMN(AY$41)-COLUMN($AC$41)+1,0,1,COLUMNS($F$8:$K$8)),0)),"",INDEX($B$9:$B$33,COLUMN(AY$41)-COLUMN($AC$41)+1))</f>
        <v/>
      </c>
      <c r="AZ48" s="16">
        <f>IF(ISERROR(MATCH($B15,OFFSET($F$8,COLUMN(AZ$41)-COLUMN($AC$41)+1,0,1,COLUMNS($F$8:$K$8)),0)),"",INDEX($B$9:$B$33,COLUMN(AZ$41)-COLUMN($AC$41)+1))</f>
        <v/>
      </c>
      <c r="BA48" s="16">
        <f>IF(ISERROR(MATCH($B15,OFFSET($F$8,COLUMN(BA$41)-COLUMN($AC$41)+1,0,1,COLUMNS($F$8:$K$8)),0)),"",INDEX($B$9:$B$33,COLUMN(BA$41)-COLUMN($AC$41)+1))</f>
        <v/>
      </c>
      <c r="BB48" s="4" t="n"/>
      <c r="BC48" s="16">
        <f>IF(AC48="","",INDEX($R$9:$R$33,MATCH(AC48,$B$9:$B$33,0)))</f>
        <v/>
      </c>
      <c r="BD48" s="16">
        <f>IF(AD48="","",INDEX($R$9:$R$33,MATCH(AD48,$B$9:$B$33,0)))</f>
        <v/>
      </c>
      <c r="BE48" s="16">
        <f>IF(AE48="","",INDEX($R$9:$R$33,MATCH(AE48,$B$9:$B$33,0)))</f>
        <v/>
      </c>
      <c r="BF48" s="16">
        <f>IF(AF48="","",INDEX($R$9:$R$33,MATCH(AF48,$B$9:$B$33,0)))</f>
        <v/>
      </c>
      <c r="BG48" s="16">
        <f>IF(AG48="","",INDEX($R$9:$R$33,MATCH(AG48,$B$9:$B$33,0)))</f>
        <v/>
      </c>
      <c r="BH48" s="16">
        <f>IF(AH48="","",INDEX($R$9:$R$33,MATCH(AH48,$B$9:$B$33,0)))</f>
        <v/>
      </c>
      <c r="BI48" s="16">
        <f>IF(AI48="","",INDEX($R$9:$R$33,MATCH(AI48,$B$9:$B$33,0)))</f>
        <v/>
      </c>
      <c r="BJ48" s="16">
        <f>IF(AJ48="","",INDEX($R$9:$R$33,MATCH(AJ48,$B$9:$B$33,0)))</f>
        <v/>
      </c>
      <c r="BK48" s="16">
        <f>IF(AK48="","",INDEX($R$9:$R$33,MATCH(AK48,$B$9:$B$33,0)))</f>
        <v/>
      </c>
      <c r="BL48" s="16">
        <f>IF(AL48="","",INDEX($R$9:$R$33,MATCH(AL48,$B$9:$B$33,0)))</f>
        <v/>
      </c>
      <c r="BM48" s="16">
        <f>IF(AM48="","",INDEX($R$9:$R$33,MATCH(AM48,$B$9:$B$33,0)))</f>
        <v/>
      </c>
      <c r="BN48" s="16">
        <f>IF(AN48="","",INDEX($R$9:$R$33,MATCH(AN48,$B$9:$B$33,0)))</f>
        <v/>
      </c>
      <c r="BO48" s="16">
        <f>IF(AO48="","",INDEX($R$9:$R$33,MATCH(AO48,$B$9:$B$33,0)))</f>
        <v/>
      </c>
      <c r="BP48" s="16">
        <f>IF(AP48="","",INDEX($R$9:$R$33,MATCH(AP48,$B$9:$B$33,0)))</f>
        <v/>
      </c>
      <c r="BQ48" s="16">
        <f>IF(AQ48="","",INDEX($R$9:$R$33,MATCH(AQ48,$B$9:$B$33,0)))</f>
        <v/>
      </c>
      <c r="BR48" s="16">
        <f>IF(AR48="","",INDEX($R$9:$R$33,MATCH(AR48,$B$9:$B$33,0)))</f>
        <v/>
      </c>
      <c r="BS48" s="16">
        <f>IF(AS48="","",INDEX($R$9:$R$33,MATCH(AS48,$B$9:$B$33,0)))</f>
        <v/>
      </c>
      <c r="BT48" s="16">
        <f>IF(AT48="","",INDEX($R$9:$R$33,MATCH(AT48,$B$9:$B$33,0)))</f>
        <v/>
      </c>
      <c r="BU48" s="16">
        <f>IF(AU48="","",INDEX($R$9:$R$33,MATCH(AU48,$B$9:$B$33,0)))</f>
        <v/>
      </c>
      <c r="BV48" s="16">
        <f>IF(AV48="","",INDEX($R$9:$R$33,MATCH(AV48,$B$9:$B$33,0)))</f>
        <v/>
      </c>
      <c r="BW48" s="16">
        <f>IF(AW48="","",INDEX($R$9:$R$33,MATCH(AW48,$B$9:$B$33,0)))</f>
        <v/>
      </c>
      <c r="BX48" s="16">
        <f>IF(AX48="","",INDEX($R$9:$R$33,MATCH(AX48,$B$9:$B$33,0)))</f>
        <v/>
      </c>
      <c r="BY48" s="16">
        <f>IF(AY48="","",INDEX($R$9:$R$33,MATCH(AY48,$B$9:$B$33,0)))</f>
        <v/>
      </c>
      <c r="BZ48" s="16">
        <f>IF(AZ48="","",INDEX($R$9:$R$33,MATCH(AZ48,$B$9:$B$33,0)))</f>
        <v/>
      </c>
      <c r="CA48" s="16">
        <f>IF(BA48="","",INDEX($R$9:$R$33,MATCH(BA48,$B$9:$B$33,0)))</f>
        <v/>
      </c>
      <c r="CB48" s="4" t="n"/>
      <c r="CC48" s="23">
        <f>IF(C15="",NA(),IF(O15=0,NA(),P15))</f>
        <v/>
      </c>
      <c r="CD48" s="24">
        <f>IF(C15="",NA(),IF(O15=0,NA(),IF(T15&lt;=0.01,O15,NA())))</f>
        <v/>
      </c>
      <c r="CE48" s="24">
        <f>IF(C15="",NA(),IF(ISERROR(CD48),NA(),N15-O15))</f>
        <v/>
      </c>
      <c r="CF48" s="24">
        <f>IF(C15="",NA(),IF(ISERROR(CD48),NA(),O15-L15))</f>
        <v/>
      </c>
      <c r="CG48" s="24">
        <f>IF(C15="",NA(),IF(O15=0,NA(),IF(T15&gt;0,O15,NA())))</f>
        <v/>
      </c>
      <c r="CH48" s="24">
        <f>IF(C15="",NA(),IF(ISERROR(CG48),NA(),N15-O15))</f>
        <v/>
      </c>
      <c r="CI48" s="24">
        <f>IF(C15="",NA(),IF(ISERROR(CG48),NA(),O15-L15))</f>
        <v/>
      </c>
      <c r="CJ48" s="23">
        <f>IF(C15="",NA(),IF(O15=0,NA(),T15))</f>
        <v/>
      </c>
      <c r="CK48" s="23">
        <f>IF(C15="",NA(),IF(O15=0,S15/5,NA()))</f>
        <v/>
      </c>
      <c r="CL48" s="23">
        <f>IF(C15="",NA(),IF(O15=0,S15,NA()))</f>
        <v/>
      </c>
      <c r="CM48" s="50">
        <f>OFFSET(CM48,-1,0,1,1)+1</f>
        <v/>
      </c>
    </row>
    <row r="49" ht="20" customFormat="1" customHeight="1" s="3">
      <c r="L49" s="15" t="n"/>
      <c r="V49" s="16">
        <f>IF(F16="",0,INDEX($Q$9:$Q$33,MATCH(F16,$B$9:$B$33,0)))</f>
        <v/>
      </c>
      <c r="W49" s="16">
        <f>IF(G16="",0,INDEX($Q$9:$Q$33,MATCH(G16,$B$9:$B$33,0)))</f>
        <v/>
      </c>
      <c r="X49" s="16">
        <f>IF(H16="",0,INDEX($Q$9:$Q$33,MATCH(H16,$B$9:$B$33,0)))</f>
        <v/>
      </c>
      <c r="Y49" s="16">
        <f>IF(I16="",0,INDEX($Q$9:$Q$33,MATCH(I16,$B$9:$B$33,0)))</f>
        <v/>
      </c>
      <c r="Z49" s="16">
        <f>IF(J16="",0,INDEX($Q$9:$Q$33,MATCH(J16,$B$9:$B$33,0)))</f>
        <v/>
      </c>
      <c r="AA49" s="16">
        <f>IF(K16="",0,INDEX($Q$9:$Q$33,MATCH(K16,$B$9:$B$33,0)))</f>
        <v/>
      </c>
      <c r="AB49" s="4" t="n"/>
      <c r="AC49" s="16">
        <f>IF(ISERROR(MATCH($B16,OFFSET($F$8,COLUMN(AC$41)-COLUMN($AC$41)+1,0,1,COLUMNS($F$8:$K$8)),0)),"",INDEX($B$9:$B$33,COLUMN(AC$41)-COLUMN($AC$41)+1))</f>
        <v/>
      </c>
      <c r="AD49" s="16">
        <f>IF(ISERROR(MATCH($B16,OFFSET($F$8,COLUMN(AD$41)-COLUMN($AC$41)+1,0,1,COLUMNS($F$8:$K$8)),0)),"",INDEX($B$9:$B$33,COLUMN(AD$41)-COLUMN($AC$41)+1))</f>
        <v/>
      </c>
      <c r="AE49" s="16">
        <f>IF(ISERROR(MATCH($B16,OFFSET($F$8,COLUMN(AE$41)-COLUMN($AC$41)+1,0,1,COLUMNS($F$8:$K$8)),0)),"",INDEX($B$9:$B$33,COLUMN(AE$41)-COLUMN($AC$41)+1))</f>
        <v/>
      </c>
      <c r="AF49" s="16">
        <f>IF(ISERROR(MATCH($B16,OFFSET($F$8,COLUMN(AF$41)-COLUMN($AC$41)+1,0,1,COLUMNS($F$8:$K$8)),0)),"",INDEX($B$9:$B$33,COLUMN(AF$41)-COLUMN($AC$41)+1))</f>
        <v/>
      </c>
      <c r="AG49" s="16">
        <f>IF(ISERROR(MATCH($B16,OFFSET($F$8,COLUMN(AG$41)-COLUMN($AC$41)+1,0,1,COLUMNS($F$8:$K$8)),0)),"",INDEX($B$9:$B$33,COLUMN(AG$41)-COLUMN($AC$41)+1))</f>
        <v/>
      </c>
      <c r="AH49" s="16">
        <f>IF(ISERROR(MATCH($B16,OFFSET($F$8,COLUMN(AH$41)-COLUMN($AC$41)+1,0,1,COLUMNS($F$8:$K$8)),0)),"",INDEX($B$9:$B$33,COLUMN(AH$41)-COLUMN($AC$41)+1))</f>
        <v/>
      </c>
      <c r="AI49" s="16">
        <f>IF(ISERROR(MATCH($B16,OFFSET($F$8,COLUMN(AI$41)-COLUMN($AC$41)+1,0,1,COLUMNS($F$8:$K$8)),0)),"",INDEX($B$9:$B$33,COLUMN(AI$41)-COLUMN($AC$41)+1))</f>
        <v/>
      </c>
      <c r="AJ49" s="16">
        <f>IF(ISERROR(MATCH($B16,OFFSET($F$8,COLUMN(AJ$41)-COLUMN($AC$41)+1,0,1,COLUMNS($F$8:$K$8)),0)),"",INDEX($B$9:$B$33,COLUMN(AJ$41)-COLUMN($AC$41)+1))</f>
        <v/>
      </c>
      <c r="AK49" s="16">
        <f>IF(ISERROR(MATCH($B16,OFFSET($F$8,COLUMN(AK$41)-COLUMN($AC$41)+1,0,1,COLUMNS($F$8:$K$8)),0)),"",INDEX($B$9:$B$33,COLUMN(AK$41)-COLUMN($AC$41)+1))</f>
        <v/>
      </c>
      <c r="AL49" s="16">
        <f>IF(ISERROR(MATCH($B16,OFFSET($F$8,COLUMN(AL$41)-COLUMN($AC$41)+1,0,1,COLUMNS($F$8:$K$8)),0)),"",INDEX($B$9:$B$33,COLUMN(AL$41)-COLUMN($AC$41)+1))</f>
        <v/>
      </c>
      <c r="AM49" s="16">
        <f>IF(ISERROR(MATCH($B16,OFFSET($F$8,COLUMN(AM$41)-COLUMN($AC$41)+1,0,1,COLUMNS($F$8:$K$8)),0)),"",INDEX($B$9:$B$33,COLUMN(AM$41)-COLUMN($AC$41)+1))</f>
        <v/>
      </c>
      <c r="AN49" s="16">
        <f>IF(ISERROR(MATCH($B16,OFFSET($F$8,COLUMN(AN$41)-COLUMN($AC$41)+1,0,1,COLUMNS($F$8:$K$8)),0)),"",INDEX($B$9:$B$33,COLUMN(AN$41)-COLUMN($AC$41)+1))</f>
        <v/>
      </c>
      <c r="AO49" s="16">
        <f>IF(ISERROR(MATCH($B16,OFFSET($F$8,COLUMN(AO$41)-COLUMN($AC$41)+1,0,1,COLUMNS($F$8:$K$8)),0)),"",INDEX($B$9:$B$33,COLUMN(AO$41)-COLUMN($AC$41)+1))</f>
        <v/>
      </c>
      <c r="AP49" s="16">
        <f>IF(ISERROR(MATCH($B16,OFFSET($F$8,COLUMN(AP$41)-COLUMN($AC$41)+1,0,1,COLUMNS($F$8:$K$8)),0)),"",INDEX($B$9:$B$33,COLUMN(AP$41)-COLUMN($AC$41)+1))</f>
        <v/>
      </c>
      <c r="AQ49" s="16">
        <f>IF(ISERROR(MATCH($B16,OFFSET($F$8,COLUMN(AQ$41)-COLUMN($AC$41)+1,0,1,COLUMNS($F$8:$K$8)),0)),"",INDEX($B$9:$B$33,COLUMN(AQ$41)-COLUMN($AC$41)+1))</f>
        <v/>
      </c>
      <c r="AR49" s="16">
        <f>IF(ISERROR(MATCH($B16,OFFSET($F$8,COLUMN(AR$41)-COLUMN($AC$41)+1,0,1,COLUMNS($F$8:$K$8)),0)),"",INDEX($B$9:$B$33,COLUMN(AR$41)-COLUMN($AC$41)+1))</f>
        <v/>
      </c>
      <c r="AS49" s="16">
        <f>IF(ISERROR(MATCH($B16,OFFSET($F$8,COLUMN(AS$41)-COLUMN($AC$41)+1,0,1,COLUMNS($F$8:$K$8)),0)),"",INDEX($B$9:$B$33,COLUMN(AS$41)-COLUMN($AC$41)+1))</f>
        <v/>
      </c>
      <c r="AT49" s="16">
        <f>IF(ISERROR(MATCH($B16,OFFSET($F$8,COLUMN(AT$41)-COLUMN($AC$41)+1,0,1,COLUMNS($F$8:$K$8)),0)),"",INDEX($B$9:$B$33,COLUMN(AT$41)-COLUMN($AC$41)+1))</f>
        <v/>
      </c>
      <c r="AU49" s="16">
        <f>IF(ISERROR(MATCH($B16,OFFSET($F$8,COLUMN(AU$41)-COLUMN($AC$41)+1,0,1,COLUMNS($F$8:$K$8)),0)),"",INDEX($B$9:$B$33,COLUMN(AU$41)-COLUMN($AC$41)+1))</f>
        <v/>
      </c>
      <c r="AV49" s="16">
        <f>IF(ISERROR(MATCH($B16,OFFSET($F$8,COLUMN(AV$41)-COLUMN($AC$41)+1,0,1,COLUMNS($F$8:$K$8)),0)),"",INDEX($B$9:$B$33,COLUMN(AV$41)-COLUMN($AC$41)+1))</f>
        <v/>
      </c>
      <c r="AW49" s="16">
        <f>IF(ISERROR(MATCH($B16,OFFSET($F$8,COLUMN(AW$41)-COLUMN($AC$41)+1,0,1,COLUMNS($F$8:$K$8)),0)),"",INDEX($B$9:$B$33,COLUMN(AW$41)-COLUMN($AC$41)+1))</f>
        <v/>
      </c>
      <c r="AX49" s="16">
        <f>IF(ISERROR(MATCH($B16,OFFSET($F$8,COLUMN(AX$41)-COLUMN($AC$41)+1,0,1,COLUMNS($F$8:$K$8)),0)),"",INDEX($B$9:$B$33,COLUMN(AX$41)-COLUMN($AC$41)+1))</f>
        <v/>
      </c>
      <c r="AY49" s="16">
        <f>IF(ISERROR(MATCH($B16,OFFSET($F$8,COLUMN(AY$41)-COLUMN($AC$41)+1,0,1,COLUMNS($F$8:$K$8)),0)),"",INDEX($B$9:$B$33,COLUMN(AY$41)-COLUMN($AC$41)+1))</f>
        <v/>
      </c>
      <c r="AZ49" s="16">
        <f>IF(ISERROR(MATCH($B16,OFFSET($F$8,COLUMN(AZ$41)-COLUMN($AC$41)+1,0,1,COLUMNS($F$8:$K$8)),0)),"",INDEX($B$9:$B$33,COLUMN(AZ$41)-COLUMN($AC$41)+1))</f>
        <v/>
      </c>
      <c r="BA49" s="16">
        <f>IF(ISERROR(MATCH($B16,OFFSET($F$8,COLUMN(BA$41)-COLUMN($AC$41)+1,0,1,COLUMNS($F$8:$K$8)),0)),"",INDEX($B$9:$B$33,COLUMN(BA$41)-COLUMN($AC$41)+1))</f>
        <v/>
      </c>
      <c r="BB49" s="4" t="n"/>
      <c r="BC49" s="16">
        <f>IF(AC49="","",INDEX($R$9:$R$33,MATCH(AC49,$B$9:$B$33,0)))</f>
        <v/>
      </c>
      <c r="BD49" s="16">
        <f>IF(AD49="","",INDEX($R$9:$R$33,MATCH(AD49,$B$9:$B$33,0)))</f>
        <v/>
      </c>
      <c r="BE49" s="16">
        <f>IF(AE49="","",INDEX($R$9:$R$33,MATCH(AE49,$B$9:$B$33,0)))</f>
        <v/>
      </c>
      <c r="BF49" s="16">
        <f>IF(AF49="","",INDEX($R$9:$R$33,MATCH(AF49,$B$9:$B$33,0)))</f>
        <v/>
      </c>
      <c r="BG49" s="16">
        <f>IF(AG49="","",INDEX($R$9:$R$33,MATCH(AG49,$B$9:$B$33,0)))</f>
        <v/>
      </c>
      <c r="BH49" s="16">
        <f>IF(AH49="","",INDEX($R$9:$R$33,MATCH(AH49,$B$9:$B$33,0)))</f>
        <v/>
      </c>
      <c r="BI49" s="16">
        <f>IF(AI49="","",INDEX($R$9:$R$33,MATCH(AI49,$B$9:$B$33,0)))</f>
        <v/>
      </c>
      <c r="BJ49" s="16">
        <f>IF(AJ49="","",INDEX($R$9:$R$33,MATCH(AJ49,$B$9:$B$33,0)))</f>
        <v/>
      </c>
      <c r="BK49" s="16">
        <f>IF(AK49="","",INDEX($R$9:$R$33,MATCH(AK49,$B$9:$B$33,0)))</f>
        <v/>
      </c>
      <c r="BL49" s="16">
        <f>IF(AL49="","",INDEX($R$9:$R$33,MATCH(AL49,$B$9:$B$33,0)))</f>
        <v/>
      </c>
      <c r="BM49" s="16">
        <f>IF(AM49="","",INDEX($R$9:$R$33,MATCH(AM49,$B$9:$B$33,0)))</f>
        <v/>
      </c>
      <c r="BN49" s="16">
        <f>IF(AN49="","",INDEX($R$9:$R$33,MATCH(AN49,$B$9:$B$33,0)))</f>
        <v/>
      </c>
      <c r="BO49" s="16">
        <f>IF(AO49="","",INDEX($R$9:$R$33,MATCH(AO49,$B$9:$B$33,0)))</f>
        <v/>
      </c>
      <c r="BP49" s="16">
        <f>IF(AP49="","",INDEX($R$9:$R$33,MATCH(AP49,$B$9:$B$33,0)))</f>
        <v/>
      </c>
      <c r="BQ49" s="16">
        <f>IF(AQ49="","",INDEX($R$9:$R$33,MATCH(AQ49,$B$9:$B$33,0)))</f>
        <v/>
      </c>
      <c r="BR49" s="16">
        <f>IF(AR49="","",INDEX($R$9:$R$33,MATCH(AR49,$B$9:$B$33,0)))</f>
        <v/>
      </c>
      <c r="BS49" s="16">
        <f>IF(AS49="","",INDEX($R$9:$R$33,MATCH(AS49,$B$9:$B$33,0)))</f>
        <v/>
      </c>
      <c r="BT49" s="16">
        <f>IF(AT49="","",INDEX($R$9:$R$33,MATCH(AT49,$B$9:$B$33,0)))</f>
        <v/>
      </c>
      <c r="BU49" s="16">
        <f>IF(AU49="","",INDEX($R$9:$R$33,MATCH(AU49,$B$9:$B$33,0)))</f>
        <v/>
      </c>
      <c r="BV49" s="16">
        <f>IF(AV49="","",INDEX($R$9:$R$33,MATCH(AV49,$B$9:$B$33,0)))</f>
        <v/>
      </c>
      <c r="BW49" s="16">
        <f>IF(AW49="","",INDEX($R$9:$R$33,MATCH(AW49,$B$9:$B$33,0)))</f>
        <v/>
      </c>
      <c r="BX49" s="16">
        <f>IF(AX49="","",INDEX($R$9:$R$33,MATCH(AX49,$B$9:$B$33,0)))</f>
        <v/>
      </c>
      <c r="BY49" s="16">
        <f>IF(AY49="","",INDEX($R$9:$R$33,MATCH(AY49,$B$9:$B$33,0)))</f>
        <v/>
      </c>
      <c r="BZ49" s="16">
        <f>IF(AZ49="","",INDEX($R$9:$R$33,MATCH(AZ49,$B$9:$B$33,0)))</f>
        <v/>
      </c>
      <c r="CA49" s="16">
        <f>IF(BA49="","",INDEX($R$9:$R$33,MATCH(BA49,$B$9:$B$33,0)))</f>
        <v/>
      </c>
      <c r="CB49" s="4" t="n"/>
      <c r="CC49" s="23">
        <f>IF(C16="",NA(),IF(O16=0,NA(),P16))</f>
        <v/>
      </c>
      <c r="CD49" s="24">
        <f>IF(C16="",NA(),IF(O16=0,NA(),IF(T16&lt;=0.01,O16,NA())))</f>
        <v/>
      </c>
      <c r="CE49" s="24">
        <f>IF(C16="",NA(),IF(ISERROR(CD49),NA(),N16-O16))</f>
        <v/>
      </c>
      <c r="CF49" s="24">
        <f>IF(C16="",NA(),IF(ISERROR(CD49),NA(),O16-L16))</f>
        <v/>
      </c>
      <c r="CG49" s="24">
        <f>IF(C16="",NA(),IF(O16=0,NA(),IF(T16&gt;0,O16,NA())))</f>
        <v/>
      </c>
      <c r="CH49" s="24">
        <f>IF(C16="",NA(),IF(ISERROR(CG49),NA(),N16-O16))</f>
        <v/>
      </c>
      <c r="CI49" s="24">
        <f>IF(C16="",NA(),IF(ISERROR(CG49),NA(),O16-L16))</f>
        <v/>
      </c>
      <c r="CJ49" s="23">
        <f>IF(C16="",NA(),IF(O16=0,NA(),T16))</f>
        <v/>
      </c>
      <c r="CK49" s="23">
        <f>IF(C16="",NA(),IF(O16=0,S16/5,NA()))</f>
        <v/>
      </c>
      <c r="CL49" s="23">
        <f>IF(C16="",NA(),IF(O16=0,S16,NA()))</f>
        <v/>
      </c>
      <c r="CM49" s="50">
        <f>OFFSET(CM49,-1,0,1,1)+1</f>
        <v/>
      </c>
    </row>
    <row r="50" ht="20" customFormat="1" customHeight="1" s="3">
      <c r="L50" s="15" t="n"/>
      <c r="V50" s="16">
        <f>IF(F17="",0,INDEX($Q$9:$Q$33,MATCH(F17,$B$9:$B$33,0)))</f>
        <v/>
      </c>
      <c r="W50" s="16">
        <f>IF(G17="",0,INDEX($Q$9:$Q$33,MATCH(G17,$B$9:$B$33,0)))</f>
        <v/>
      </c>
      <c r="X50" s="16">
        <f>IF(H17="",0,INDEX($Q$9:$Q$33,MATCH(H17,$B$9:$B$33,0)))</f>
        <v/>
      </c>
      <c r="Y50" s="16">
        <f>IF(I17="",0,INDEX($Q$9:$Q$33,MATCH(I17,$B$9:$B$33,0)))</f>
        <v/>
      </c>
      <c r="Z50" s="16">
        <f>IF(J17="",0,INDEX($Q$9:$Q$33,MATCH(J17,$B$9:$B$33,0)))</f>
        <v/>
      </c>
      <c r="AA50" s="16">
        <f>IF(K17="",0,INDEX($Q$9:$Q$33,MATCH(K17,$B$9:$B$33,0)))</f>
        <v/>
      </c>
      <c r="AB50" s="4" t="n"/>
      <c r="AC50" s="16">
        <f>IF(ISERROR(MATCH($B17,OFFSET($F$8,COLUMN(AC$41)-COLUMN($AC$41)+1,0,1,COLUMNS($F$8:$K$8)),0)),"",INDEX($B$9:$B$33,COLUMN(AC$41)-COLUMN($AC$41)+1))</f>
        <v/>
      </c>
      <c r="AD50" s="16">
        <f>IF(ISERROR(MATCH($B17,OFFSET($F$8,COLUMN(AD$41)-COLUMN($AC$41)+1,0,1,COLUMNS($F$8:$K$8)),0)),"",INDEX($B$9:$B$33,COLUMN(AD$41)-COLUMN($AC$41)+1))</f>
        <v/>
      </c>
      <c r="AE50" s="16">
        <f>IF(ISERROR(MATCH($B17,OFFSET($F$8,COLUMN(AE$41)-COLUMN($AC$41)+1,0,1,COLUMNS($F$8:$K$8)),0)),"",INDEX($B$9:$B$33,COLUMN(AE$41)-COLUMN($AC$41)+1))</f>
        <v/>
      </c>
      <c r="AF50" s="16">
        <f>IF(ISERROR(MATCH($B17,OFFSET($F$8,COLUMN(AF$41)-COLUMN($AC$41)+1,0,1,COLUMNS($F$8:$K$8)),0)),"",INDEX($B$9:$B$33,COLUMN(AF$41)-COLUMN($AC$41)+1))</f>
        <v/>
      </c>
      <c r="AG50" s="16">
        <f>IF(ISERROR(MATCH($B17,OFFSET($F$8,COLUMN(AG$41)-COLUMN($AC$41)+1,0,1,COLUMNS($F$8:$K$8)),0)),"",INDEX($B$9:$B$33,COLUMN(AG$41)-COLUMN($AC$41)+1))</f>
        <v/>
      </c>
      <c r="AH50" s="16">
        <f>IF(ISERROR(MATCH($B17,OFFSET($F$8,COLUMN(AH$41)-COLUMN($AC$41)+1,0,1,COLUMNS($F$8:$K$8)),0)),"",INDEX($B$9:$B$33,COLUMN(AH$41)-COLUMN($AC$41)+1))</f>
        <v/>
      </c>
      <c r="AI50" s="16">
        <f>IF(ISERROR(MATCH($B17,OFFSET($F$8,COLUMN(AI$41)-COLUMN($AC$41)+1,0,1,COLUMNS($F$8:$K$8)),0)),"",INDEX($B$9:$B$33,COLUMN(AI$41)-COLUMN($AC$41)+1))</f>
        <v/>
      </c>
      <c r="AJ50" s="16">
        <f>IF(ISERROR(MATCH($B17,OFFSET($F$8,COLUMN(AJ$41)-COLUMN($AC$41)+1,0,1,COLUMNS($F$8:$K$8)),0)),"",INDEX($B$9:$B$33,COLUMN(AJ$41)-COLUMN($AC$41)+1))</f>
        <v/>
      </c>
      <c r="AK50" s="16">
        <f>IF(ISERROR(MATCH($B17,OFFSET($F$8,COLUMN(AK$41)-COLUMN($AC$41)+1,0,1,COLUMNS($F$8:$K$8)),0)),"",INDEX($B$9:$B$33,COLUMN(AK$41)-COLUMN($AC$41)+1))</f>
        <v/>
      </c>
      <c r="AL50" s="16">
        <f>IF(ISERROR(MATCH($B17,OFFSET($F$8,COLUMN(AL$41)-COLUMN($AC$41)+1,0,1,COLUMNS($F$8:$K$8)),0)),"",INDEX($B$9:$B$33,COLUMN(AL$41)-COLUMN($AC$41)+1))</f>
        <v/>
      </c>
      <c r="AM50" s="16">
        <f>IF(ISERROR(MATCH($B17,OFFSET($F$8,COLUMN(AM$41)-COLUMN($AC$41)+1,0,1,COLUMNS($F$8:$K$8)),0)),"",INDEX($B$9:$B$33,COLUMN(AM$41)-COLUMN($AC$41)+1))</f>
        <v/>
      </c>
      <c r="AN50" s="16">
        <f>IF(ISERROR(MATCH($B17,OFFSET($F$8,COLUMN(AN$41)-COLUMN($AC$41)+1,0,1,COLUMNS($F$8:$K$8)),0)),"",INDEX($B$9:$B$33,COLUMN(AN$41)-COLUMN($AC$41)+1))</f>
        <v/>
      </c>
      <c r="AO50" s="16">
        <f>IF(ISERROR(MATCH($B17,OFFSET($F$8,COLUMN(AO$41)-COLUMN($AC$41)+1,0,1,COLUMNS($F$8:$K$8)),0)),"",INDEX($B$9:$B$33,COLUMN(AO$41)-COLUMN($AC$41)+1))</f>
        <v/>
      </c>
      <c r="AP50" s="16">
        <f>IF(ISERROR(MATCH($B17,OFFSET($F$8,COLUMN(AP$41)-COLUMN($AC$41)+1,0,1,COLUMNS($F$8:$K$8)),0)),"",INDEX($B$9:$B$33,COLUMN(AP$41)-COLUMN($AC$41)+1))</f>
        <v/>
      </c>
      <c r="AQ50" s="16">
        <f>IF(ISERROR(MATCH($B17,OFFSET($F$8,COLUMN(AQ$41)-COLUMN($AC$41)+1,0,1,COLUMNS($F$8:$K$8)),0)),"",INDEX($B$9:$B$33,COLUMN(AQ$41)-COLUMN($AC$41)+1))</f>
        <v/>
      </c>
      <c r="AR50" s="16">
        <f>IF(ISERROR(MATCH($B17,OFFSET($F$8,COLUMN(AR$41)-COLUMN($AC$41)+1,0,1,COLUMNS($F$8:$K$8)),0)),"",INDEX($B$9:$B$33,COLUMN(AR$41)-COLUMN($AC$41)+1))</f>
        <v/>
      </c>
      <c r="AS50" s="16">
        <f>IF(ISERROR(MATCH($B17,OFFSET($F$8,COLUMN(AS$41)-COLUMN($AC$41)+1,0,1,COLUMNS($F$8:$K$8)),0)),"",INDEX($B$9:$B$33,COLUMN(AS$41)-COLUMN($AC$41)+1))</f>
        <v/>
      </c>
      <c r="AT50" s="16">
        <f>IF(ISERROR(MATCH($B17,OFFSET($F$8,COLUMN(AT$41)-COLUMN($AC$41)+1,0,1,COLUMNS($F$8:$K$8)),0)),"",INDEX($B$9:$B$33,COLUMN(AT$41)-COLUMN($AC$41)+1))</f>
        <v/>
      </c>
      <c r="AU50" s="16">
        <f>IF(ISERROR(MATCH($B17,OFFSET($F$8,COLUMN(AU$41)-COLUMN($AC$41)+1,0,1,COLUMNS($F$8:$K$8)),0)),"",INDEX($B$9:$B$33,COLUMN(AU$41)-COLUMN($AC$41)+1))</f>
        <v/>
      </c>
      <c r="AV50" s="16">
        <f>IF(ISERROR(MATCH($B17,OFFSET($F$8,COLUMN(AV$41)-COLUMN($AC$41)+1,0,1,COLUMNS($F$8:$K$8)),0)),"",INDEX($B$9:$B$33,COLUMN(AV$41)-COLUMN($AC$41)+1))</f>
        <v/>
      </c>
      <c r="AW50" s="16">
        <f>IF(ISERROR(MATCH($B17,OFFSET($F$8,COLUMN(AW$41)-COLUMN($AC$41)+1,0,1,COLUMNS($F$8:$K$8)),0)),"",INDEX($B$9:$B$33,COLUMN(AW$41)-COLUMN($AC$41)+1))</f>
        <v/>
      </c>
      <c r="AX50" s="16">
        <f>IF(ISERROR(MATCH($B17,OFFSET($F$8,COLUMN(AX$41)-COLUMN($AC$41)+1,0,1,COLUMNS($F$8:$K$8)),0)),"",INDEX($B$9:$B$33,COLUMN(AX$41)-COLUMN($AC$41)+1))</f>
        <v/>
      </c>
      <c r="AY50" s="16">
        <f>IF(ISERROR(MATCH($B17,OFFSET($F$8,COLUMN(AY$41)-COLUMN($AC$41)+1,0,1,COLUMNS($F$8:$K$8)),0)),"",INDEX($B$9:$B$33,COLUMN(AY$41)-COLUMN($AC$41)+1))</f>
        <v/>
      </c>
      <c r="AZ50" s="16">
        <f>IF(ISERROR(MATCH($B17,OFFSET($F$8,COLUMN(AZ$41)-COLUMN($AC$41)+1,0,1,COLUMNS($F$8:$K$8)),0)),"",INDEX($B$9:$B$33,COLUMN(AZ$41)-COLUMN($AC$41)+1))</f>
        <v/>
      </c>
      <c r="BA50" s="16">
        <f>IF(ISERROR(MATCH($B17,OFFSET($F$8,COLUMN(BA$41)-COLUMN($AC$41)+1,0,1,COLUMNS($F$8:$K$8)),0)),"",INDEX($B$9:$B$33,COLUMN(BA$41)-COLUMN($AC$41)+1))</f>
        <v/>
      </c>
      <c r="BB50" s="4" t="n"/>
      <c r="BC50" s="16">
        <f>IF(AC50="","",INDEX($R$9:$R$33,MATCH(AC50,$B$9:$B$33,0)))</f>
        <v/>
      </c>
      <c r="BD50" s="16">
        <f>IF(AD50="","",INDEX($R$9:$R$33,MATCH(AD50,$B$9:$B$33,0)))</f>
        <v/>
      </c>
      <c r="BE50" s="16">
        <f>IF(AE50="","",INDEX($R$9:$R$33,MATCH(AE50,$B$9:$B$33,0)))</f>
        <v/>
      </c>
      <c r="BF50" s="16">
        <f>IF(AF50="","",INDEX($R$9:$R$33,MATCH(AF50,$B$9:$B$33,0)))</f>
        <v/>
      </c>
      <c r="BG50" s="16">
        <f>IF(AG50="","",INDEX($R$9:$R$33,MATCH(AG50,$B$9:$B$33,0)))</f>
        <v/>
      </c>
      <c r="BH50" s="16">
        <f>IF(AH50="","",INDEX($R$9:$R$33,MATCH(AH50,$B$9:$B$33,0)))</f>
        <v/>
      </c>
      <c r="BI50" s="16">
        <f>IF(AI50="","",INDEX($R$9:$R$33,MATCH(AI50,$B$9:$B$33,0)))</f>
        <v/>
      </c>
      <c r="BJ50" s="16">
        <f>IF(AJ50="","",INDEX($R$9:$R$33,MATCH(AJ50,$B$9:$B$33,0)))</f>
        <v/>
      </c>
      <c r="BK50" s="16">
        <f>IF(AK50="","",INDEX($R$9:$R$33,MATCH(AK50,$B$9:$B$33,0)))</f>
        <v/>
      </c>
      <c r="BL50" s="16">
        <f>IF(AL50="","",INDEX($R$9:$R$33,MATCH(AL50,$B$9:$B$33,0)))</f>
        <v/>
      </c>
      <c r="BM50" s="16">
        <f>IF(AM50="","",INDEX($R$9:$R$33,MATCH(AM50,$B$9:$B$33,0)))</f>
        <v/>
      </c>
      <c r="BN50" s="16">
        <f>IF(AN50="","",INDEX($R$9:$R$33,MATCH(AN50,$B$9:$B$33,0)))</f>
        <v/>
      </c>
      <c r="BO50" s="16">
        <f>IF(AO50="","",INDEX($R$9:$R$33,MATCH(AO50,$B$9:$B$33,0)))</f>
        <v/>
      </c>
      <c r="BP50" s="16">
        <f>IF(AP50="","",INDEX($R$9:$R$33,MATCH(AP50,$B$9:$B$33,0)))</f>
        <v/>
      </c>
      <c r="BQ50" s="16">
        <f>IF(AQ50="","",INDEX($R$9:$R$33,MATCH(AQ50,$B$9:$B$33,0)))</f>
        <v/>
      </c>
      <c r="BR50" s="16">
        <f>IF(AR50="","",INDEX($R$9:$R$33,MATCH(AR50,$B$9:$B$33,0)))</f>
        <v/>
      </c>
      <c r="BS50" s="16">
        <f>IF(AS50="","",INDEX($R$9:$R$33,MATCH(AS50,$B$9:$B$33,0)))</f>
        <v/>
      </c>
      <c r="BT50" s="16">
        <f>IF(AT50="","",INDEX($R$9:$R$33,MATCH(AT50,$B$9:$B$33,0)))</f>
        <v/>
      </c>
      <c r="BU50" s="16">
        <f>IF(AU50="","",INDEX($R$9:$R$33,MATCH(AU50,$B$9:$B$33,0)))</f>
        <v/>
      </c>
      <c r="BV50" s="16">
        <f>IF(AV50="","",INDEX($R$9:$R$33,MATCH(AV50,$B$9:$B$33,0)))</f>
        <v/>
      </c>
      <c r="BW50" s="16">
        <f>IF(AW50="","",INDEX($R$9:$R$33,MATCH(AW50,$B$9:$B$33,0)))</f>
        <v/>
      </c>
      <c r="BX50" s="16">
        <f>IF(AX50="","",INDEX($R$9:$R$33,MATCH(AX50,$B$9:$B$33,0)))</f>
        <v/>
      </c>
      <c r="BY50" s="16">
        <f>IF(AY50="","",INDEX($R$9:$R$33,MATCH(AY50,$B$9:$B$33,0)))</f>
        <v/>
      </c>
      <c r="BZ50" s="16">
        <f>IF(AZ50="","",INDEX($R$9:$R$33,MATCH(AZ50,$B$9:$B$33,0)))</f>
        <v/>
      </c>
      <c r="CA50" s="16">
        <f>IF(BA50="","",INDEX($R$9:$R$33,MATCH(BA50,$B$9:$B$33,0)))</f>
        <v/>
      </c>
      <c r="CB50" s="4" t="n"/>
      <c r="CC50" s="23">
        <f>IF(C17="",NA(),IF(O17=0,NA(),P17))</f>
        <v/>
      </c>
      <c r="CD50" s="24">
        <f>IF(C17="",NA(),IF(O17=0,NA(),IF(T17&lt;=0.01,O17,NA())))</f>
        <v/>
      </c>
      <c r="CE50" s="24">
        <f>IF(C17="",NA(),IF(ISERROR(CD50),NA(),N17-O17))</f>
        <v/>
      </c>
      <c r="CF50" s="24">
        <f>IF(C17="",NA(),IF(ISERROR(CD50),NA(),O17-L17))</f>
        <v/>
      </c>
      <c r="CG50" s="24">
        <f>IF(C17="",NA(),IF(O17=0,NA(),IF(T17&gt;0,O17,NA())))</f>
        <v/>
      </c>
      <c r="CH50" s="24">
        <f>IF(C17="",NA(),IF(ISERROR(CG50),NA(),N17-O17))</f>
        <v/>
      </c>
      <c r="CI50" s="24">
        <f>IF(C17="",NA(),IF(ISERROR(CG50),NA(),O17-L17))</f>
        <v/>
      </c>
      <c r="CJ50" s="23">
        <f>IF(C17="",NA(),IF(O17=0,NA(),T17))</f>
        <v/>
      </c>
      <c r="CK50" s="23">
        <f>IF(C17="",NA(),IF(O17=0,S17/5,NA()))</f>
        <v/>
      </c>
      <c r="CL50" s="23">
        <f>IF(C17="",NA(),IF(O17=0,S17,NA()))</f>
        <v/>
      </c>
      <c r="CM50" s="50">
        <f>OFFSET(CM50,-1,0,1,1)+1</f>
        <v/>
      </c>
    </row>
    <row r="51" ht="20" customFormat="1" customHeight="1" s="3">
      <c r="L51" s="15" t="n"/>
      <c r="V51" s="16">
        <f>IF(F18="",0,INDEX($Q$9:$Q$33,MATCH(F18,$B$9:$B$33,0)))</f>
        <v/>
      </c>
      <c r="W51" s="16">
        <f>IF(G18="",0,INDEX($Q$9:$Q$33,MATCH(G18,$B$9:$B$33,0)))</f>
        <v/>
      </c>
      <c r="X51" s="16">
        <f>IF(H18="",0,INDEX($Q$9:$Q$33,MATCH(H18,$B$9:$B$33,0)))</f>
        <v/>
      </c>
      <c r="Y51" s="16">
        <f>IF(I18="",0,INDEX($Q$9:$Q$33,MATCH(I18,$B$9:$B$33,0)))</f>
        <v/>
      </c>
      <c r="Z51" s="16">
        <f>IF(J18="",0,INDEX($Q$9:$Q$33,MATCH(J18,$B$9:$B$33,0)))</f>
        <v/>
      </c>
      <c r="AA51" s="16">
        <f>IF(K18="",0,INDEX($Q$9:$Q$33,MATCH(K18,$B$9:$B$33,0)))</f>
        <v/>
      </c>
      <c r="AB51" s="4" t="n"/>
      <c r="AC51" s="16">
        <f>IF(ISERROR(MATCH($B18,OFFSET($F$8,COLUMN(AC$41)-COLUMN($AC$41)+1,0,1,COLUMNS($F$8:$K$8)),0)),"",INDEX($B$9:$B$33,COLUMN(AC$41)-COLUMN($AC$41)+1))</f>
        <v/>
      </c>
      <c r="AD51" s="16">
        <f>IF(ISERROR(MATCH($B18,OFFSET($F$8,COLUMN(AD$41)-COLUMN($AC$41)+1,0,1,COLUMNS($F$8:$K$8)),0)),"",INDEX($B$9:$B$33,COLUMN(AD$41)-COLUMN($AC$41)+1))</f>
        <v/>
      </c>
      <c r="AE51" s="16">
        <f>IF(ISERROR(MATCH($B18,OFFSET($F$8,COLUMN(AE$41)-COLUMN($AC$41)+1,0,1,COLUMNS($F$8:$K$8)),0)),"",INDEX($B$9:$B$33,COLUMN(AE$41)-COLUMN($AC$41)+1))</f>
        <v/>
      </c>
      <c r="AF51" s="16">
        <f>IF(ISERROR(MATCH($B18,OFFSET($F$8,COLUMN(AF$41)-COLUMN($AC$41)+1,0,1,COLUMNS($F$8:$K$8)),0)),"",INDEX($B$9:$B$33,COLUMN(AF$41)-COLUMN($AC$41)+1))</f>
        <v/>
      </c>
      <c r="AG51" s="16">
        <f>IF(ISERROR(MATCH($B18,OFFSET($F$8,COLUMN(AG$41)-COLUMN($AC$41)+1,0,1,COLUMNS($F$8:$K$8)),0)),"",INDEX($B$9:$B$33,COLUMN(AG$41)-COLUMN($AC$41)+1))</f>
        <v/>
      </c>
      <c r="AH51" s="16">
        <f>IF(ISERROR(MATCH($B18,OFFSET($F$8,COLUMN(AH$41)-COLUMN($AC$41)+1,0,1,COLUMNS($F$8:$K$8)),0)),"",INDEX($B$9:$B$33,COLUMN(AH$41)-COLUMN($AC$41)+1))</f>
        <v/>
      </c>
      <c r="AI51" s="16">
        <f>IF(ISERROR(MATCH($B18,OFFSET($F$8,COLUMN(AI$41)-COLUMN($AC$41)+1,0,1,COLUMNS($F$8:$K$8)),0)),"",INDEX($B$9:$B$33,COLUMN(AI$41)-COLUMN($AC$41)+1))</f>
        <v/>
      </c>
      <c r="AJ51" s="16">
        <f>IF(ISERROR(MATCH($B18,OFFSET($F$8,COLUMN(AJ$41)-COLUMN($AC$41)+1,0,1,COLUMNS($F$8:$K$8)),0)),"",INDEX($B$9:$B$33,COLUMN(AJ$41)-COLUMN($AC$41)+1))</f>
        <v/>
      </c>
      <c r="AK51" s="16">
        <f>IF(ISERROR(MATCH($B18,OFFSET($F$8,COLUMN(AK$41)-COLUMN($AC$41)+1,0,1,COLUMNS($F$8:$K$8)),0)),"",INDEX($B$9:$B$33,COLUMN(AK$41)-COLUMN($AC$41)+1))</f>
        <v/>
      </c>
      <c r="AL51" s="16">
        <f>IF(ISERROR(MATCH($B18,OFFSET($F$8,COLUMN(AL$41)-COLUMN($AC$41)+1,0,1,COLUMNS($F$8:$K$8)),0)),"",INDEX($B$9:$B$33,COLUMN(AL$41)-COLUMN($AC$41)+1))</f>
        <v/>
      </c>
      <c r="AM51" s="16">
        <f>IF(ISERROR(MATCH($B18,OFFSET($F$8,COLUMN(AM$41)-COLUMN($AC$41)+1,0,1,COLUMNS($F$8:$K$8)),0)),"",INDEX($B$9:$B$33,COLUMN(AM$41)-COLUMN($AC$41)+1))</f>
        <v/>
      </c>
      <c r="AN51" s="16">
        <f>IF(ISERROR(MATCH($B18,OFFSET($F$8,COLUMN(AN$41)-COLUMN($AC$41)+1,0,1,COLUMNS($F$8:$K$8)),0)),"",INDEX($B$9:$B$33,COLUMN(AN$41)-COLUMN($AC$41)+1))</f>
        <v/>
      </c>
      <c r="AO51" s="16">
        <f>IF(ISERROR(MATCH($B18,OFFSET($F$8,COLUMN(AO$41)-COLUMN($AC$41)+1,0,1,COLUMNS($F$8:$K$8)),0)),"",INDEX($B$9:$B$33,COLUMN(AO$41)-COLUMN($AC$41)+1))</f>
        <v/>
      </c>
      <c r="AP51" s="16">
        <f>IF(ISERROR(MATCH($B18,OFFSET($F$8,COLUMN(AP$41)-COLUMN($AC$41)+1,0,1,COLUMNS($F$8:$K$8)),0)),"",INDEX($B$9:$B$33,COLUMN(AP$41)-COLUMN($AC$41)+1))</f>
        <v/>
      </c>
      <c r="AQ51" s="16">
        <f>IF(ISERROR(MATCH($B18,OFFSET($F$8,COLUMN(AQ$41)-COLUMN($AC$41)+1,0,1,COLUMNS($F$8:$K$8)),0)),"",INDEX($B$9:$B$33,COLUMN(AQ$41)-COLUMN($AC$41)+1))</f>
        <v/>
      </c>
      <c r="AR51" s="16">
        <f>IF(ISERROR(MATCH($B18,OFFSET($F$8,COLUMN(AR$41)-COLUMN($AC$41)+1,0,1,COLUMNS($F$8:$K$8)),0)),"",INDEX($B$9:$B$33,COLUMN(AR$41)-COLUMN($AC$41)+1))</f>
        <v/>
      </c>
      <c r="AS51" s="16">
        <f>IF(ISERROR(MATCH($B18,OFFSET($F$8,COLUMN(AS$41)-COLUMN($AC$41)+1,0,1,COLUMNS($F$8:$K$8)),0)),"",INDEX($B$9:$B$33,COLUMN(AS$41)-COLUMN($AC$41)+1))</f>
        <v/>
      </c>
      <c r="AT51" s="16">
        <f>IF(ISERROR(MATCH($B18,OFFSET($F$8,COLUMN(AT$41)-COLUMN($AC$41)+1,0,1,COLUMNS($F$8:$K$8)),0)),"",INDEX($B$9:$B$33,COLUMN(AT$41)-COLUMN($AC$41)+1))</f>
        <v/>
      </c>
      <c r="AU51" s="16">
        <f>IF(ISERROR(MATCH($B18,OFFSET($F$8,COLUMN(AU$41)-COLUMN($AC$41)+1,0,1,COLUMNS($F$8:$K$8)),0)),"",INDEX($B$9:$B$33,COLUMN(AU$41)-COLUMN($AC$41)+1))</f>
        <v/>
      </c>
      <c r="AV51" s="16">
        <f>IF(ISERROR(MATCH($B18,OFFSET($F$8,COLUMN(AV$41)-COLUMN($AC$41)+1,0,1,COLUMNS($F$8:$K$8)),0)),"",INDEX($B$9:$B$33,COLUMN(AV$41)-COLUMN($AC$41)+1))</f>
        <v/>
      </c>
      <c r="AW51" s="16">
        <f>IF(ISERROR(MATCH($B18,OFFSET($F$8,COLUMN(AW$41)-COLUMN($AC$41)+1,0,1,COLUMNS($F$8:$K$8)),0)),"",INDEX($B$9:$B$33,COLUMN(AW$41)-COLUMN($AC$41)+1))</f>
        <v/>
      </c>
      <c r="AX51" s="16">
        <f>IF(ISERROR(MATCH($B18,OFFSET($F$8,COLUMN(AX$41)-COLUMN($AC$41)+1,0,1,COLUMNS($F$8:$K$8)),0)),"",INDEX($B$9:$B$33,COLUMN(AX$41)-COLUMN($AC$41)+1))</f>
        <v/>
      </c>
      <c r="AY51" s="16">
        <f>IF(ISERROR(MATCH($B18,OFFSET($F$8,COLUMN(AY$41)-COLUMN($AC$41)+1,0,1,COLUMNS($F$8:$K$8)),0)),"",INDEX($B$9:$B$33,COLUMN(AY$41)-COLUMN($AC$41)+1))</f>
        <v/>
      </c>
      <c r="AZ51" s="16">
        <f>IF(ISERROR(MATCH($B18,OFFSET($F$8,COLUMN(AZ$41)-COLUMN($AC$41)+1,0,1,COLUMNS($F$8:$K$8)),0)),"",INDEX($B$9:$B$33,COLUMN(AZ$41)-COLUMN($AC$41)+1))</f>
        <v/>
      </c>
      <c r="BA51" s="16">
        <f>IF(ISERROR(MATCH($B18,OFFSET($F$8,COLUMN(BA$41)-COLUMN($AC$41)+1,0,1,COLUMNS($F$8:$K$8)),0)),"",INDEX($B$9:$B$33,COLUMN(BA$41)-COLUMN($AC$41)+1))</f>
        <v/>
      </c>
      <c r="BB51" s="4" t="n"/>
      <c r="BC51" s="16">
        <f>IF(AC51="","",INDEX($R$9:$R$33,MATCH(AC51,$B$9:$B$33,0)))</f>
        <v/>
      </c>
      <c r="BD51" s="16">
        <f>IF(AD51="","",INDEX($R$9:$R$33,MATCH(AD51,$B$9:$B$33,0)))</f>
        <v/>
      </c>
      <c r="BE51" s="16">
        <f>IF(AE51="","",INDEX($R$9:$R$33,MATCH(AE51,$B$9:$B$33,0)))</f>
        <v/>
      </c>
      <c r="BF51" s="16">
        <f>IF(AF51="","",INDEX($R$9:$R$33,MATCH(AF51,$B$9:$B$33,0)))</f>
        <v/>
      </c>
      <c r="BG51" s="16">
        <f>IF(AG51="","",INDEX($R$9:$R$33,MATCH(AG51,$B$9:$B$33,0)))</f>
        <v/>
      </c>
      <c r="BH51" s="16">
        <f>IF(AH51="","",INDEX($R$9:$R$33,MATCH(AH51,$B$9:$B$33,0)))</f>
        <v/>
      </c>
      <c r="BI51" s="16">
        <f>IF(AI51="","",INDEX($R$9:$R$33,MATCH(AI51,$B$9:$B$33,0)))</f>
        <v/>
      </c>
      <c r="BJ51" s="16">
        <f>IF(AJ51="","",INDEX($R$9:$R$33,MATCH(AJ51,$B$9:$B$33,0)))</f>
        <v/>
      </c>
      <c r="BK51" s="16">
        <f>IF(AK51="","",INDEX($R$9:$R$33,MATCH(AK51,$B$9:$B$33,0)))</f>
        <v/>
      </c>
      <c r="BL51" s="16">
        <f>IF(AL51="","",INDEX($R$9:$R$33,MATCH(AL51,$B$9:$B$33,0)))</f>
        <v/>
      </c>
      <c r="BM51" s="16">
        <f>IF(AM51="","",INDEX($R$9:$R$33,MATCH(AM51,$B$9:$B$33,0)))</f>
        <v/>
      </c>
      <c r="BN51" s="16">
        <f>IF(AN51="","",INDEX($R$9:$R$33,MATCH(AN51,$B$9:$B$33,0)))</f>
        <v/>
      </c>
      <c r="BO51" s="16">
        <f>IF(AO51="","",INDEX($R$9:$R$33,MATCH(AO51,$B$9:$B$33,0)))</f>
        <v/>
      </c>
      <c r="BP51" s="16">
        <f>IF(AP51="","",INDEX($R$9:$R$33,MATCH(AP51,$B$9:$B$33,0)))</f>
        <v/>
      </c>
      <c r="BQ51" s="16">
        <f>IF(AQ51="","",INDEX($R$9:$R$33,MATCH(AQ51,$B$9:$B$33,0)))</f>
        <v/>
      </c>
      <c r="BR51" s="16">
        <f>IF(AR51="","",INDEX($R$9:$R$33,MATCH(AR51,$B$9:$B$33,0)))</f>
        <v/>
      </c>
      <c r="BS51" s="16">
        <f>IF(AS51="","",INDEX($R$9:$R$33,MATCH(AS51,$B$9:$B$33,0)))</f>
        <v/>
      </c>
      <c r="BT51" s="16">
        <f>IF(AT51="","",INDEX($R$9:$R$33,MATCH(AT51,$B$9:$B$33,0)))</f>
        <v/>
      </c>
      <c r="BU51" s="16">
        <f>IF(AU51="","",INDEX($R$9:$R$33,MATCH(AU51,$B$9:$B$33,0)))</f>
        <v/>
      </c>
      <c r="BV51" s="16">
        <f>IF(AV51="","",INDEX($R$9:$R$33,MATCH(AV51,$B$9:$B$33,0)))</f>
        <v/>
      </c>
      <c r="BW51" s="16">
        <f>IF(AW51="","",INDEX($R$9:$R$33,MATCH(AW51,$B$9:$B$33,0)))</f>
        <v/>
      </c>
      <c r="BX51" s="16">
        <f>IF(AX51="","",INDEX($R$9:$R$33,MATCH(AX51,$B$9:$B$33,0)))</f>
        <v/>
      </c>
      <c r="BY51" s="16">
        <f>IF(AY51="","",INDEX($R$9:$R$33,MATCH(AY51,$B$9:$B$33,0)))</f>
        <v/>
      </c>
      <c r="BZ51" s="16">
        <f>IF(AZ51="","",INDEX($R$9:$R$33,MATCH(AZ51,$B$9:$B$33,0)))</f>
        <v/>
      </c>
      <c r="CA51" s="16">
        <f>IF(BA51="","",INDEX($R$9:$R$33,MATCH(BA51,$B$9:$B$33,0)))</f>
        <v/>
      </c>
      <c r="CB51" s="4" t="n"/>
      <c r="CC51" s="23">
        <f>IF(C18="",NA(),IF(O18=0,NA(),P18))</f>
        <v/>
      </c>
      <c r="CD51" s="24">
        <f>IF(C18="",NA(),IF(O18=0,NA(),IF(T18&lt;=0.01,O18,NA())))</f>
        <v/>
      </c>
      <c r="CE51" s="24">
        <f>IF(C18="",NA(),IF(ISERROR(CD51),NA(),N18-O18))</f>
        <v/>
      </c>
      <c r="CF51" s="24">
        <f>IF(C18="",NA(),IF(ISERROR(CD51),NA(),O18-L18))</f>
        <v/>
      </c>
      <c r="CG51" s="24">
        <f>IF(C18="",NA(),IF(O18=0,NA(),IF(T18&gt;0,O18,NA())))</f>
        <v/>
      </c>
      <c r="CH51" s="24">
        <f>IF(C18="",NA(),IF(ISERROR(CG51),NA(),N18-O18))</f>
        <v/>
      </c>
      <c r="CI51" s="24">
        <f>IF(C18="",NA(),IF(ISERROR(CG51),NA(),O18-L18))</f>
        <v/>
      </c>
      <c r="CJ51" s="23">
        <f>IF(C18="",NA(),IF(O18=0,NA(),T18))</f>
        <v/>
      </c>
      <c r="CK51" s="23">
        <f>IF(C18="",NA(),IF(O18=0,S18/5,NA()))</f>
        <v/>
      </c>
      <c r="CL51" s="23">
        <f>IF(C18="",NA(),IF(O18=0,S18,NA()))</f>
        <v/>
      </c>
      <c r="CM51" s="50">
        <f>OFFSET(CM51,-1,0,1,1)+1</f>
        <v/>
      </c>
    </row>
    <row r="52" ht="20" customFormat="1" customHeight="1" s="3">
      <c r="L52" s="15" t="n"/>
      <c r="V52" s="16">
        <f>IF(F19="",0,INDEX($Q$9:$Q$33,MATCH(F19,$B$9:$B$33,0)))</f>
        <v/>
      </c>
      <c r="W52" s="16">
        <f>IF(G19="",0,INDEX($Q$9:$Q$33,MATCH(G19,$B$9:$B$33,0)))</f>
        <v/>
      </c>
      <c r="X52" s="16">
        <f>IF(H19="",0,INDEX($Q$9:$Q$33,MATCH(H19,$B$9:$B$33,0)))</f>
        <v/>
      </c>
      <c r="Y52" s="16">
        <f>IF(I19="",0,INDEX($Q$9:$Q$33,MATCH(I19,$B$9:$B$33,0)))</f>
        <v/>
      </c>
      <c r="Z52" s="16">
        <f>IF(J19="",0,INDEX($Q$9:$Q$33,MATCH(J19,$B$9:$B$33,0)))</f>
        <v/>
      </c>
      <c r="AA52" s="16">
        <f>IF(K19="",0,INDEX($Q$9:$Q$33,MATCH(K19,$B$9:$B$33,0)))</f>
        <v/>
      </c>
      <c r="AB52" s="4" t="n"/>
      <c r="AC52" s="16">
        <f>IF(ISERROR(MATCH($B19,OFFSET($F$8,COLUMN(AC$41)-COLUMN($AC$41)+1,0,1,COLUMNS($F$8:$K$8)),0)),"",INDEX($B$9:$B$33,COLUMN(AC$41)-COLUMN($AC$41)+1))</f>
        <v/>
      </c>
      <c r="AD52" s="16">
        <f>IF(ISERROR(MATCH($B19,OFFSET($F$8,COLUMN(AD$41)-COLUMN($AC$41)+1,0,1,COLUMNS($F$8:$K$8)),0)),"",INDEX($B$9:$B$33,COLUMN(AD$41)-COLUMN($AC$41)+1))</f>
        <v/>
      </c>
      <c r="AE52" s="16">
        <f>IF(ISERROR(MATCH($B19,OFFSET($F$8,COLUMN(AE$41)-COLUMN($AC$41)+1,0,1,COLUMNS($F$8:$K$8)),0)),"",INDEX($B$9:$B$33,COLUMN(AE$41)-COLUMN($AC$41)+1))</f>
        <v/>
      </c>
      <c r="AF52" s="16">
        <f>IF(ISERROR(MATCH($B19,OFFSET($F$8,COLUMN(AF$41)-COLUMN($AC$41)+1,0,1,COLUMNS($F$8:$K$8)),0)),"",INDEX($B$9:$B$33,COLUMN(AF$41)-COLUMN($AC$41)+1))</f>
        <v/>
      </c>
      <c r="AG52" s="16">
        <f>IF(ISERROR(MATCH($B19,OFFSET($F$8,COLUMN(AG$41)-COLUMN($AC$41)+1,0,1,COLUMNS($F$8:$K$8)),0)),"",INDEX($B$9:$B$33,COLUMN(AG$41)-COLUMN($AC$41)+1))</f>
        <v/>
      </c>
      <c r="AH52" s="16">
        <f>IF(ISERROR(MATCH($B19,OFFSET($F$8,COLUMN(AH$41)-COLUMN($AC$41)+1,0,1,COLUMNS($F$8:$K$8)),0)),"",INDEX($B$9:$B$33,COLUMN(AH$41)-COLUMN($AC$41)+1))</f>
        <v/>
      </c>
      <c r="AI52" s="16">
        <f>IF(ISERROR(MATCH($B19,OFFSET($F$8,COLUMN(AI$41)-COLUMN($AC$41)+1,0,1,COLUMNS($F$8:$K$8)),0)),"",INDEX($B$9:$B$33,COLUMN(AI$41)-COLUMN($AC$41)+1))</f>
        <v/>
      </c>
      <c r="AJ52" s="16">
        <f>IF(ISERROR(MATCH($B19,OFFSET($F$8,COLUMN(AJ$41)-COLUMN($AC$41)+1,0,1,COLUMNS($F$8:$K$8)),0)),"",INDEX($B$9:$B$33,COLUMN(AJ$41)-COLUMN($AC$41)+1))</f>
        <v/>
      </c>
      <c r="AK52" s="16">
        <f>IF(ISERROR(MATCH($B19,OFFSET($F$8,COLUMN(AK$41)-COLUMN($AC$41)+1,0,1,COLUMNS($F$8:$K$8)),0)),"",INDEX($B$9:$B$33,COLUMN(AK$41)-COLUMN($AC$41)+1))</f>
        <v/>
      </c>
      <c r="AL52" s="16">
        <f>IF(ISERROR(MATCH($B19,OFFSET($F$8,COLUMN(AL$41)-COLUMN($AC$41)+1,0,1,COLUMNS($F$8:$K$8)),0)),"",INDEX($B$9:$B$33,COLUMN(AL$41)-COLUMN($AC$41)+1))</f>
        <v/>
      </c>
      <c r="AM52" s="16">
        <f>IF(ISERROR(MATCH($B19,OFFSET($F$8,COLUMN(AM$41)-COLUMN($AC$41)+1,0,1,COLUMNS($F$8:$K$8)),0)),"",INDEX($B$9:$B$33,COLUMN(AM$41)-COLUMN($AC$41)+1))</f>
        <v/>
      </c>
      <c r="AN52" s="16">
        <f>IF(ISERROR(MATCH($B19,OFFSET($F$8,COLUMN(AN$41)-COLUMN($AC$41)+1,0,1,COLUMNS($F$8:$K$8)),0)),"",INDEX($B$9:$B$33,COLUMN(AN$41)-COLUMN($AC$41)+1))</f>
        <v/>
      </c>
      <c r="AO52" s="16">
        <f>IF(ISERROR(MATCH($B19,OFFSET($F$8,COLUMN(AO$41)-COLUMN($AC$41)+1,0,1,COLUMNS($F$8:$K$8)),0)),"",INDEX($B$9:$B$33,COLUMN(AO$41)-COLUMN($AC$41)+1))</f>
        <v/>
      </c>
      <c r="AP52" s="16">
        <f>IF(ISERROR(MATCH($B19,OFFSET($F$8,COLUMN(AP$41)-COLUMN($AC$41)+1,0,1,COLUMNS($F$8:$K$8)),0)),"",INDEX($B$9:$B$33,COLUMN(AP$41)-COLUMN($AC$41)+1))</f>
        <v/>
      </c>
      <c r="AQ52" s="16">
        <f>IF(ISERROR(MATCH($B19,OFFSET($F$8,COLUMN(AQ$41)-COLUMN($AC$41)+1,0,1,COLUMNS($F$8:$K$8)),0)),"",INDEX($B$9:$B$33,COLUMN(AQ$41)-COLUMN($AC$41)+1))</f>
        <v/>
      </c>
      <c r="AR52" s="16">
        <f>IF(ISERROR(MATCH($B19,OFFSET($F$8,COLUMN(AR$41)-COLUMN($AC$41)+1,0,1,COLUMNS($F$8:$K$8)),0)),"",INDEX($B$9:$B$33,COLUMN(AR$41)-COLUMN($AC$41)+1))</f>
        <v/>
      </c>
      <c r="AS52" s="16">
        <f>IF(ISERROR(MATCH($B19,OFFSET($F$8,COLUMN(AS$41)-COLUMN($AC$41)+1,0,1,COLUMNS($F$8:$K$8)),0)),"",INDEX($B$9:$B$33,COLUMN(AS$41)-COLUMN($AC$41)+1))</f>
        <v/>
      </c>
      <c r="AT52" s="16">
        <f>IF(ISERROR(MATCH($B19,OFFSET($F$8,COLUMN(AT$41)-COLUMN($AC$41)+1,0,1,COLUMNS($F$8:$K$8)),0)),"",INDEX($B$9:$B$33,COLUMN(AT$41)-COLUMN($AC$41)+1))</f>
        <v/>
      </c>
      <c r="AU52" s="16">
        <f>IF(ISERROR(MATCH($B19,OFFSET($F$8,COLUMN(AU$41)-COLUMN($AC$41)+1,0,1,COLUMNS($F$8:$K$8)),0)),"",INDEX($B$9:$B$33,COLUMN(AU$41)-COLUMN($AC$41)+1))</f>
        <v/>
      </c>
      <c r="AV52" s="16">
        <f>IF(ISERROR(MATCH($B19,OFFSET($F$8,COLUMN(AV$41)-COLUMN($AC$41)+1,0,1,COLUMNS($F$8:$K$8)),0)),"",INDEX($B$9:$B$33,COLUMN(AV$41)-COLUMN($AC$41)+1))</f>
        <v/>
      </c>
      <c r="AW52" s="16">
        <f>IF(ISERROR(MATCH($B19,OFFSET($F$8,COLUMN(AW$41)-COLUMN($AC$41)+1,0,1,COLUMNS($F$8:$K$8)),0)),"",INDEX($B$9:$B$33,COLUMN(AW$41)-COLUMN($AC$41)+1))</f>
        <v/>
      </c>
      <c r="AX52" s="16">
        <f>IF(ISERROR(MATCH($B19,OFFSET($F$8,COLUMN(AX$41)-COLUMN($AC$41)+1,0,1,COLUMNS($F$8:$K$8)),0)),"",INDEX($B$9:$B$33,COLUMN(AX$41)-COLUMN($AC$41)+1))</f>
        <v/>
      </c>
      <c r="AY52" s="16">
        <f>IF(ISERROR(MATCH($B19,OFFSET($F$8,COLUMN(AY$41)-COLUMN($AC$41)+1,0,1,COLUMNS($F$8:$K$8)),0)),"",INDEX($B$9:$B$33,COLUMN(AY$41)-COLUMN($AC$41)+1))</f>
        <v/>
      </c>
      <c r="AZ52" s="16">
        <f>IF(ISERROR(MATCH($B19,OFFSET($F$8,COLUMN(AZ$41)-COLUMN($AC$41)+1,0,1,COLUMNS($F$8:$K$8)),0)),"",INDEX($B$9:$B$33,COLUMN(AZ$41)-COLUMN($AC$41)+1))</f>
        <v/>
      </c>
      <c r="BA52" s="16">
        <f>IF(ISERROR(MATCH($B19,OFFSET($F$8,COLUMN(BA$41)-COLUMN($AC$41)+1,0,1,COLUMNS($F$8:$K$8)),0)),"",INDEX($B$9:$B$33,COLUMN(BA$41)-COLUMN($AC$41)+1))</f>
        <v/>
      </c>
      <c r="BB52" s="4" t="n"/>
      <c r="BC52" s="16">
        <f>IF(AC52="","",INDEX($R$9:$R$33,MATCH(AC52,$B$9:$B$33,0)))</f>
        <v/>
      </c>
      <c r="BD52" s="16">
        <f>IF(AD52="","",INDEX($R$9:$R$33,MATCH(AD52,$B$9:$B$33,0)))</f>
        <v/>
      </c>
      <c r="BE52" s="16">
        <f>IF(AE52="","",INDEX($R$9:$R$33,MATCH(AE52,$B$9:$B$33,0)))</f>
        <v/>
      </c>
      <c r="BF52" s="16">
        <f>IF(AF52="","",INDEX($R$9:$R$33,MATCH(AF52,$B$9:$B$33,0)))</f>
        <v/>
      </c>
      <c r="BG52" s="16">
        <f>IF(AG52="","",INDEX($R$9:$R$33,MATCH(AG52,$B$9:$B$33,0)))</f>
        <v/>
      </c>
      <c r="BH52" s="16">
        <f>IF(AH52="","",INDEX($R$9:$R$33,MATCH(AH52,$B$9:$B$33,0)))</f>
        <v/>
      </c>
      <c r="BI52" s="16">
        <f>IF(AI52="","",INDEX($R$9:$R$33,MATCH(AI52,$B$9:$B$33,0)))</f>
        <v/>
      </c>
      <c r="BJ52" s="16">
        <f>IF(AJ52="","",INDEX($R$9:$R$33,MATCH(AJ52,$B$9:$B$33,0)))</f>
        <v/>
      </c>
      <c r="BK52" s="16">
        <f>IF(AK52="","",INDEX($R$9:$R$33,MATCH(AK52,$B$9:$B$33,0)))</f>
        <v/>
      </c>
      <c r="BL52" s="16">
        <f>IF(AL52="","",INDEX($R$9:$R$33,MATCH(AL52,$B$9:$B$33,0)))</f>
        <v/>
      </c>
      <c r="BM52" s="16">
        <f>IF(AM52="","",INDEX($R$9:$R$33,MATCH(AM52,$B$9:$B$33,0)))</f>
        <v/>
      </c>
      <c r="BN52" s="16">
        <f>IF(AN52="","",INDEX($R$9:$R$33,MATCH(AN52,$B$9:$B$33,0)))</f>
        <v/>
      </c>
      <c r="BO52" s="16">
        <f>IF(AO52="","",INDEX($R$9:$R$33,MATCH(AO52,$B$9:$B$33,0)))</f>
        <v/>
      </c>
      <c r="BP52" s="16">
        <f>IF(AP52="","",INDEX($R$9:$R$33,MATCH(AP52,$B$9:$B$33,0)))</f>
        <v/>
      </c>
      <c r="BQ52" s="16">
        <f>IF(AQ52="","",INDEX($R$9:$R$33,MATCH(AQ52,$B$9:$B$33,0)))</f>
        <v/>
      </c>
      <c r="BR52" s="16">
        <f>IF(AR52="","",INDEX($R$9:$R$33,MATCH(AR52,$B$9:$B$33,0)))</f>
        <v/>
      </c>
      <c r="BS52" s="16">
        <f>IF(AS52="","",INDEX($R$9:$R$33,MATCH(AS52,$B$9:$B$33,0)))</f>
        <v/>
      </c>
      <c r="BT52" s="16">
        <f>IF(AT52="","",INDEX($R$9:$R$33,MATCH(AT52,$B$9:$B$33,0)))</f>
        <v/>
      </c>
      <c r="BU52" s="16">
        <f>IF(AU52="","",INDEX($R$9:$R$33,MATCH(AU52,$B$9:$B$33,0)))</f>
        <v/>
      </c>
      <c r="BV52" s="16">
        <f>IF(AV52="","",INDEX($R$9:$R$33,MATCH(AV52,$B$9:$B$33,0)))</f>
        <v/>
      </c>
      <c r="BW52" s="16">
        <f>IF(AW52="","",INDEX($R$9:$R$33,MATCH(AW52,$B$9:$B$33,0)))</f>
        <v/>
      </c>
      <c r="BX52" s="16">
        <f>IF(AX52="","",INDEX($R$9:$R$33,MATCH(AX52,$B$9:$B$33,0)))</f>
        <v/>
      </c>
      <c r="BY52" s="16">
        <f>IF(AY52="","",INDEX($R$9:$R$33,MATCH(AY52,$B$9:$B$33,0)))</f>
        <v/>
      </c>
      <c r="BZ52" s="16">
        <f>IF(AZ52="","",INDEX($R$9:$R$33,MATCH(AZ52,$B$9:$B$33,0)))</f>
        <v/>
      </c>
      <c r="CA52" s="16">
        <f>IF(BA52="","",INDEX($R$9:$R$33,MATCH(BA52,$B$9:$B$33,0)))</f>
        <v/>
      </c>
      <c r="CB52" s="4" t="n"/>
      <c r="CC52" s="23">
        <f>IF(C19="",NA(),IF(O19=0,NA(),P19))</f>
        <v/>
      </c>
      <c r="CD52" s="24">
        <f>IF(C19="",NA(),IF(O19=0,NA(),IF(T19&lt;=0.01,O19,NA())))</f>
        <v/>
      </c>
      <c r="CE52" s="24">
        <f>IF(C19="",NA(),IF(ISERROR(CD52),NA(),N19-O19))</f>
        <v/>
      </c>
      <c r="CF52" s="24">
        <f>IF(C19="",NA(),IF(ISERROR(CD52),NA(),O19-L19))</f>
        <v/>
      </c>
      <c r="CG52" s="24">
        <f>IF(C19="",NA(),IF(O19=0,NA(),IF(T19&gt;0,O19,NA())))</f>
        <v/>
      </c>
      <c r="CH52" s="24">
        <f>IF(C19="",NA(),IF(ISERROR(CG52),NA(),N19-O19))</f>
        <v/>
      </c>
      <c r="CI52" s="24">
        <f>IF(C19="",NA(),IF(ISERROR(CG52),NA(),O19-L19))</f>
        <v/>
      </c>
      <c r="CJ52" s="23">
        <f>IF(C19="",NA(),IF(O19=0,NA(),T19))</f>
        <v/>
      </c>
      <c r="CK52" s="23">
        <f>IF(C19="",NA(),IF(O19=0,S19/5,NA()))</f>
        <v/>
      </c>
      <c r="CL52" s="23">
        <f>IF(C19="",NA(),IF(O19=0,S19,NA()))</f>
        <v/>
      </c>
      <c r="CM52" s="50">
        <f>OFFSET(CM52,-1,0,1,1)+1</f>
        <v/>
      </c>
    </row>
    <row r="53" ht="20" customFormat="1" customHeight="1" s="3">
      <c r="L53" s="15" t="n"/>
      <c r="V53" s="16">
        <f>IF(F20="",0,INDEX($Q$9:$Q$33,MATCH(F20,$B$9:$B$33,0)))</f>
        <v/>
      </c>
      <c r="W53" s="16">
        <f>IF(G20="",0,INDEX($Q$9:$Q$33,MATCH(G20,$B$9:$B$33,0)))</f>
        <v/>
      </c>
      <c r="X53" s="16">
        <f>IF(H20="",0,INDEX($Q$9:$Q$33,MATCH(H20,$B$9:$B$33,0)))</f>
        <v/>
      </c>
      <c r="Y53" s="16">
        <f>IF(I20="",0,INDEX($Q$9:$Q$33,MATCH(I20,$B$9:$B$33,0)))</f>
        <v/>
      </c>
      <c r="Z53" s="16">
        <f>IF(J20="",0,INDEX($Q$9:$Q$33,MATCH(J20,$B$9:$B$33,0)))</f>
        <v/>
      </c>
      <c r="AA53" s="16">
        <f>IF(K20="",0,INDEX($Q$9:$Q$33,MATCH(K20,$B$9:$B$33,0)))</f>
        <v/>
      </c>
      <c r="AB53" s="4" t="n"/>
      <c r="AC53" s="16">
        <f>IF(ISERROR(MATCH($B20,OFFSET($F$8,COLUMN(AC$41)-COLUMN($AC$41)+1,0,1,COLUMNS($F$8:$K$8)),0)),"",INDEX($B$9:$B$33,COLUMN(AC$41)-COLUMN($AC$41)+1))</f>
        <v/>
      </c>
      <c r="AD53" s="16">
        <f>IF(ISERROR(MATCH($B20,OFFSET($F$8,COLUMN(AD$41)-COLUMN($AC$41)+1,0,1,COLUMNS($F$8:$K$8)),0)),"",INDEX($B$9:$B$33,COLUMN(AD$41)-COLUMN($AC$41)+1))</f>
        <v/>
      </c>
      <c r="AE53" s="16">
        <f>IF(ISERROR(MATCH($B20,OFFSET($F$8,COLUMN(AE$41)-COLUMN($AC$41)+1,0,1,COLUMNS($F$8:$K$8)),0)),"",INDEX($B$9:$B$33,COLUMN(AE$41)-COLUMN($AC$41)+1))</f>
        <v/>
      </c>
      <c r="AF53" s="16">
        <f>IF(ISERROR(MATCH($B20,OFFSET($F$8,COLUMN(AF$41)-COLUMN($AC$41)+1,0,1,COLUMNS($F$8:$K$8)),0)),"",INDEX($B$9:$B$33,COLUMN(AF$41)-COLUMN($AC$41)+1))</f>
        <v/>
      </c>
      <c r="AG53" s="16">
        <f>IF(ISERROR(MATCH($B20,OFFSET($F$8,COLUMN(AG$41)-COLUMN($AC$41)+1,0,1,COLUMNS($F$8:$K$8)),0)),"",INDEX($B$9:$B$33,COLUMN(AG$41)-COLUMN($AC$41)+1))</f>
        <v/>
      </c>
      <c r="AH53" s="16">
        <f>IF(ISERROR(MATCH($B20,OFFSET($F$8,COLUMN(AH$41)-COLUMN($AC$41)+1,0,1,COLUMNS($F$8:$K$8)),0)),"",INDEX($B$9:$B$33,COLUMN(AH$41)-COLUMN($AC$41)+1))</f>
        <v/>
      </c>
      <c r="AI53" s="16">
        <f>IF(ISERROR(MATCH($B20,OFFSET($F$8,COLUMN(AI$41)-COLUMN($AC$41)+1,0,1,COLUMNS($F$8:$K$8)),0)),"",INDEX($B$9:$B$33,COLUMN(AI$41)-COLUMN($AC$41)+1))</f>
        <v/>
      </c>
      <c r="AJ53" s="16">
        <f>IF(ISERROR(MATCH($B20,OFFSET($F$8,COLUMN(AJ$41)-COLUMN($AC$41)+1,0,1,COLUMNS($F$8:$K$8)),0)),"",INDEX($B$9:$B$33,COLUMN(AJ$41)-COLUMN($AC$41)+1))</f>
        <v/>
      </c>
      <c r="AK53" s="16">
        <f>IF(ISERROR(MATCH($B20,OFFSET($F$8,COLUMN(AK$41)-COLUMN($AC$41)+1,0,1,COLUMNS($F$8:$K$8)),0)),"",INDEX($B$9:$B$33,COLUMN(AK$41)-COLUMN($AC$41)+1))</f>
        <v/>
      </c>
      <c r="AL53" s="16">
        <f>IF(ISERROR(MATCH($B20,OFFSET($F$8,COLUMN(AL$41)-COLUMN($AC$41)+1,0,1,COLUMNS($F$8:$K$8)),0)),"",INDEX($B$9:$B$33,COLUMN(AL$41)-COLUMN($AC$41)+1))</f>
        <v/>
      </c>
      <c r="AM53" s="16">
        <f>IF(ISERROR(MATCH($B20,OFFSET($F$8,COLUMN(AM$41)-COLUMN($AC$41)+1,0,1,COLUMNS($F$8:$K$8)),0)),"",INDEX($B$9:$B$33,COLUMN(AM$41)-COLUMN($AC$41)+1))</f>
        <v/>
      </c>
      <c r="AN53" s="16">
        <f>IF(ISERROR(MATCH($B20,OFFSET($F$8,COLUMN(AN$41)-COLUMN($AC$41)+1,0,1,COLUMNS($F$8:$K$8)),0)),"",INDEX($B$9:$B$33,COLUMN(AN$41)-COLUMN($AC$41)+1))</f>
        <v/>
      </c>
      <c r="AO53" s="16">
        <f>IF(ISERROR(MATCH($B20,OFFSET($F$8,COLUMN(AO$41)-COLUMN($AC$41)+1,0,1,COLUMNS($F$8:$K$8)),0)),"",INDEX($B$9:$B$33,COLUMN(AO$41)-COLUMN($AC$41)+1))</f>
        <v/>
      </c>
      <c r="AP53" s="16">
        <f>IF(ISERROR(MATCH($B20,OFFSET($F$8,COLUMN(AP$41)-COLUMN($AC$41)+1,0,1,COLUMNS($F$8:$K$8)),0)),"",INDEX($B$9:$B$33,COLUMN(AP$41)-COLUMN($AC$41)+1))</f>
        <v/>
      </c>
      <c r="AQ53" s="16">
        <f>IF(ISERROR(MATCH($B20,OFFSET($F$8,COLUMN(AQ$41)-COLUMN($AC$41)+1,0,1,COLUMNS($F$8:$K$8)),0)),"",INDEX($B$9:$B$33,COLUMN(AQ$41)-COLUMN($AC$41)+1))</f>
        <v/>
      </c>
      <c r="AR53" s="16">
        <f>IF(ISERROR(MATCH($B20,OFFSET($F$8,COLUMN(AR$41)-COLUMN($AC$41)+1,0,1,COLUMNS($F$8:$K$8)),0)),"",INDEX($B$9:$B$33,COLUMN(AR$41)-COLUMN($AC$41)+1))</f>
        <v/>
      </c>
      <c r="AS53" s="16">
        <f>IF(ISERROR(MATCH($B20,OFFSET($F$8,COLUMN(AS$41)-COLUMN($AC$41)+1,0,1,COLUMNS($F$8:$K$8)),0)),"",INDEX($B$9:$B$33,COLUMN(AS$41)-COLUMN($AC$41)+1))</f>
        <v/>
      </c>
      <c r="AT53" s="16">
        <f>IF(ISERROR(MATCH($B20,OFFSET($F$8,COLUMN(AT$41)-COLUMN($AC$41)+1,0,1,COLUMNS($F$8:$K$8)),0)),"",INDEX($B$9:$B$33,COLUMN(AT$41)-COLUMN($AC$41)+1))</f>
        <v/>
      </c>
      <c r="AU53" s="16">
        <f>IF(ISERROR(MATCH($B20,OFFSET($F$8,COLUMN(AU$41)-COLUMN($AC$41)+1,0,1,COLUMNS($F$8:$K$8)),0)),"",INDEX($B$9:$B$33,COLUMN(AU$41)-COLUMN($AC$41)+1))</f>
        <v/>
      </c>
      <c r="AV53" s="16">
        <f>IF(ISERROR(MATCH($B20,OFFSET($F$8,COLUMN(AV$41)-COLUMN($AC$41)+1,0,1,COLUMNS($F$8:$K$8)),0)),"",INDEX($B$9:$B$33,COLUMN(AV$41)-COLUMN($AC$41)+1))</f>
        <v/>
      </c>
      <c r="AW53" s="16">
        <f>IF(ISERROR(MATCH($B20,OFFSET($F$8,COLUMN(AW$41)-COLUMN($AC$41)+1,0,1,COLUMNS($F$8:$K$8)),0)),"",INDEX($B$9:$B$33,COLUMN(AW$41)-COLUMN($AC$41)+1))</f>
        <v/>
      </c>
      <c r="AX53" s="16">
        <f>IF(ISERROR(MATCH($B20,OFFSET($F$8,COLUMN(AX$41)-COLUMN($AC$41)+1,0,1,COLUMNS($F$8:$K$8)),0)),"",INDEX($B$9:$B$33,COLUMN(AX$41)-COLUMN($AC$41)+1))</f>
        <v/>
      </c>
      <c r="AY53" s="16">
        <f>IF(ISERROR(MATCH($B20,OFFSET($F$8,COLUMN(AY$41)-COLUMN($AC$41)+1,0,1,COLUMNS($F$8:$K$8)),0)),"",INDEX($B$9:$B$33,COLUMN(AY$41)-COLUMN($AC$41)+1))</f>
        <v/>
      </c>
      <c r="AZ53" s="16">
        <f>IF(ISERROR(MATCH($B20,OFFSET($F$8,COLUMN(AZ$41)-COLUMN($AC$41)+1,0,1,COLUMNS($F$8:$K$8)),0)),"",INDEX($B$9:$B$33,COLUMN(AZ$41)-COLUMN($AC$41)+1))</f>
        <v/>
      </c>
      <c r="BA53" s="16">
        <f>IF(ISERROR(MATCH($B20,OFFSET($F$8,COLUMN(BA$41)-COLUMN($AC$41)+1,0,1,COLUMNS($F$8:$K$8)),0)),"",INDEX($B$9:$B$33,COLUMN(BA$41)-COLUMN($AC$41)+1))</f>
        <v/>
      </c>
      <c r="BB53" s="4" t="n"/>
      <c r="BC53" s="16">
        <f>IF(AC53="","",INDEX($R$9:$R$33,MATCH(AC53,$B$9:$B$33,0)))</f>
        <v/>
      </c>
      <c r="BD53" s="16">
        <f>IF(AD53="","",INDEX($R$9:$R$33,MATCH(AD53,$B$9:$B$33,0)))</f>
        <v/>
      </c>
      <c r="BE53" s="16">
        <f>IF(AE53="","",INDEX($R$9:$R$33,MATCH(AE53,$B$9:$B$33,0)))</f>
        <v/>
      </c>
      <c r="BF53" s="16">
        <f>IF(AF53="","",INDEX($R$9:$R$33,MATCH(AF53,$B$9:$B$33,0)))</f>
        <v/>
      </c>
      <c r="BG53" s="16">
        <f>IF(AG53="","",INDEX($R$9:$R$33,MATCH(AG53,$B$9:$B$33,0)))</f>
        <v/>
      </c>
      <c r="BH53" s="16">
        <f>IF(AH53="","",INDEX($R$9:$R$33,MATCH(AH53,$B$9:$B$33,0)))</f>
        <v/>
      </c>
      <c r="BI53" s="16">
        <f>IF(AI53="","",INDEX($R$9:$R$33,MATCH(AI53,$B$9:$B$33,0)))</f>
        <v/>
      </c>
      <c r="BJ53" s="16">
        <f>IF(AJ53="","",INDEX($R$9:$R$33,MATCH(AJ53,$B$9:$B$33,0)))</f>
        <v/>
      </c>
      <c r="BK53" s="16">
        <f>IF(AK53="","",INDEX($R$9:$R$33,MATCH(AK53,$B$9:$B$33,0)))</f>
        <v/>
      </c>
      <c r="BL53" s="16">
        <f>IF(AL53="","",INDEX($R$9:$R$33,MATCH(AL53,$B$9:$B$33,0)))</f>
        <v/>
      </c>
      <c r="BM53" s="16">
        <f>IF(AM53="","",INDEX($R$9:$R$33,MATCH(AM53,$B$9:$B$33,0)))</f>
        <v/>
      </c>
      <c r="BN53" s="16">
        <f>IF(AN53="","",INDEX($R$9:$R$33,MATCH(AN53,$B$9:$B$33,0)))</f>
        <v/>
      </c>
      <c r="BO53" s="16">
        <f>IF(AO53="","",INDEX($R$9:$R$33,MATCH(AO53,$B$9:$B$33,0)))</f>
        <v/>
      </c>
      <c r="BP53" s="16">
        <f>IF(AP53="","",INDEX($R$9:$R$33,MATCH(AP53,$B$9:$B$33,0)))</f>
        <v/>
      </c>
      <c r="BQ53" s="16">
        <f>IF(AQ53="","",INDEX($R$9:$R$33,MATCH(AQ53,$B$9:$B$33,0)))</f>
        <v/>
      </c>
      <c r="BR53" s="16">
        <f>IF(AR53="","",INDEX($R$9:$R$33,MATCH(AR53,$B$9:$B$33,0)))</f>
        <v/>
      </c>
      <c r="BS53" s="16">
        <f>IF(AS53="","",INDEX($R$9:$R$33,MATCH(AS53,$B$9:$B$33,0)))</f>
        <v/>
      </c>
      <c r="BT53" s="16">
        <f>IF(AT53="","",INDEX($R$9:$R$33,MATCH(AT53,$B$9:$B$33,0)))</f>
        <v/>
      </c>
      <c r="BU53" s="16">
        <f>IF(AU53="","",INDEX($R$9:$R$33,MATCH(AU53,$B$9:$B$33,0)))</f>
        <v/>
      </c>
      <c r="BV53" s="16">
        <f>IF(AV53="","",INDEX($R$9:$R$33,MATCH(AV53,$B$9:$B$33,0)))</f>
        <v/>
      </c>
      <c r="BW53" s="16">
        <f>IF(AW53="","",INDEX($R$9:$R$33,MATCH(AW53,$B$9:$B$33,0)))</f>
        <v/>
      </c>
      <c r="BX53" s="16">
        <f>IF(AX53="","",INDEX($R$9:$R$33,MATCH(AX53,$B$9:$B$33,0)))</f>
        <v/>
      </c>
      <c r="BY53" s="16">
        <f>IF(AY53="","",INDEX($R$9:$R$33,MATCH(AY53,$B$9:$B$33,0)))</f>
        <v/>
      </c>
      <c r="BZ53" s="16">
        <f>IF(AZ53="","",INDEX($R$9:$R$33,MATCH(AZ53,$B$9:$B$33,0)))</f>
        <v/>
      </c>
      <c r="CA53" s="16">
        <f>IF(BA53="","",INDEX($R$9:$R$33,MATCH(BA53,$B$9:$B$33,0)))</f>
        <v/>
      </c>
      <c r="CB53" s="4" t="n"/>
      <c r="CC53" s="23">
        <f>IF(C20="",NA(),IF(O20=0,NA(),P20))</f>
        <v/>
      </c>
      <c r="CD53" s="24">
        <f>IF(C20="",NA(),IF(O20=0,NA(),IF(T20&lt;=0.01,O20,NA())))</f>
        <v/>
      </c>
      <c r="CE53" s="24">
        <f>IF(C20="",NA(),IF(ISERROR(CD53),NA(),N20-O20))</f>
        <v/>
      </c>
      <c r="CF53" s="24">
        <f>IF(C20="",NA(),IF(ISERROR(CD53),NA(),O20-L20))</f>
        <v/>
      </c>
      <c r="CG53" s="24">
        <f>IF(C20="",NA(),IF(O20=0,NA(),IF(T20&gt;0,O20,NA())))</f>
        <v/>
      </c>
      <c r="CH53" s="24">
        <f>IF(C20="",NA(),IF(ISERROR(CG53),NA(),N20-O20))</f>
        <v/>
      </c>
      <c r="CI53" s="24">
        <f>IF(C20="",NA(),IF(ISERROR(CG53),NA(),O20-L20))</f>
        <v/>
      </c>
      <c r="CJ53" s="23">
        <f>IF(C20="",NA(),IF(O20=0,NA(),T20))</f>
        <v/>
      </c>
      <c r="CK53" s="23">
        <f>IF(C20="",NA(),IF(O20=0,S20/5,NA()))</f>
        <v/>
      </c>
      <c r="CL53" s="23">
        <f>IF(C20="",NA(),IF(O20=0,S20,NA()))</f>
        <v/>
      </c>
      <c r="CM53" s="50">
        <f>OFFSET(CM53,-1,0,1,1)+1</f>
        <v/>
      </c>
    </row>
    <row r="54" ht="20" customFormat="1" customHeight="1" s="3">
      <c r="L54" s="15" t="n"/>
      <c r="V54" s="16">
        <f>IF(F21="",0,INDEX($Q$9:$Q$33,MATCH(F21,$B$9:$B$33,0)))</f>
        <v/>
      </c>
      <c r="W54" s="16">
        <f>IF(G21="",0,INDEX($Q$9:$Q$33,MATCH(G21,$B$9:$B$33,0)))</f>
        <v/>
      </c>
      <c r="X54" s="16">
        <f>IF(H21="",0,INDEX($Q$9:$Q$33,MATCH(H21,$B$9:$B$33,0)))</f>
        <v/>
      </c>
      <c r="Y54" s="16">
        <f>IF(I21="",0,INDEX($Q$9:$Q$33,MATCH(I21,$B$9:$B$33,0)))</f>
        <v/>
      </c>
      <c r="Z54" s="16">
        <f>IF(J21="",0,INDEX($Q$9:$Q$33,MATCH(J21,$B$9:$B$33,0)))</f>
        <v/>
      </c>
      <c r="AA54" s="16">
        <f>IF(K21="",0,INDEX($Q$9:$Q$33,MATCH(K21,$B$9:$B$33,0)))</f>
        <v/>
      </c>
      <c r="AB54" s="4" t="n"/>
      <c r="AC54" s="16">
        <f>IF(ISERROR(MATCH($B21,OFFSET($F$8,COLUMN(AC$41)-COLUMN($AC$41)+1,0,1,COLUMNS($F$8:$K$8)),0)),"",INDEX($B$9:$B$33,COLUMN(AC$41)-COLUMN($AC$41)+1))</f>
        <v/>
      </c>
      <c r="AD54" s="16">
        <f>IF(ISERROR(MATCH($B21,OFFSET($F$8,COLUMN(AD$41)-COLUMN($AC$41)+1,0,1,COLUMNS($F$8:$K$8)),0)),"",INDEX($B$9:$B$33,COLUMN(AD$41)-COLUMN($AC$41)+1))</f>
        <v/>
      </c>
      <c r="AE54" s="16">
        <f>IF(ISERROR(MATCH($B21,OFFSET($F$8,COLUMN(AE$41)-COLUMN($AC$41)+1,0,1,COLUMNS($F$8:$K$8)),0)),"",INDEX($B$9:$B$33,COLUMN(AE$41)-COLUMN($AC$41)+1))</f>
        <v/>
      </c>
      <c r="AF54" s="16">
        <f>IF(ISERROR(MATCH($B21,OFFSET($F$8,COLUMN(AF$41)-COLUMN($AC$41)+1,0,1,COLUMNS($F$8:$K$8)),0)),"",INDEX($B$9:$B$33,COLUMN(AF$41)-COLUMN($AC$41)+1))</f>
        <v/>
      </c>
      <c r="AG54" s="16">
        <f>IF(ISERROR(MATCH($B21,OFFSET($F$8,COLUMN(AG$41)-COLUMN($AC$41)+1,0,1,COLUMNS($F$8:$K$8)),0)),"",INDEX($B$9:$B$33,COLUMN(AG$41)-COLUMN($AC$41)+1))</f>
        <v/>
      </c>
      <c r="AH54" s="16">
        <f>IF(ISERROR(MATCH($B21,OFFSET($F$8,COLUMN(AH$41)-COLUMN($AC$41)+1,0,1,COLUMNS($F$8:$K$8)),0)),"",INDEX($B$9:$B$33,COLUMN(AH$41)-COLUMN($AC$41)+1))</f>
        <v/>
      </c>
      <c r="AI54" s="16">
        <f>IF(ISERROR(MATCH($B21,OFFSET($F$8,COLUMN(AI$41)-COLUMN($AC$41)+1,0,1,COLUMNS($F$8:$K$8)),0)),"",INDEX($B$9:$B$33,COLUMN(AI$41)-COLUMN($AC$41)+1))</f>
        <v/>
      </c>
      <c r="AJ54" s="16">
        <f>IF(ISERROR(MATCH($B21,OFFSET($F$8,COLUMN(AJ$41)-COLUMN($AC$41)+1,0,1,COLUMNS($F$8:$K$8)),0)),"",INDEX($B$9:$B$33,COLUMN(AJ$41)-COLUMN($AC$41)+1))</f>
        <v/>
      </c>
      <c r="AK54" s="16">
        <f>IF(ISERROR(MATCH($B21,OFFSET($F$8,COLUMN(AK$41)-COLUMN($AC$41)+1,0,1,COLUMNS($F$8:$K$8)),0)),"",INDEX($B$9:$B$33,COLUMN(AK$41)-COLUMN($AC$41)+1))</f>
        <v/>
      </c>
      <c r="AL54" s="16">
        <f>IF(ISERROR(MATCH($B21,OFFSET($F$8,COLUMN(AL$41)-COLUMN($AC$41)+1,0,1,COLUMNS($F$8:$K$8)),0)),"",INDEX($B$9:$B$33,COLUMN(AL$41)-COLUMN($AC$41)+1))</f>
        <v/>
      </c>
      <c r="AM54" s="16">
        <f>IF(ISERROR(MATCH($B21,OFFSET($F$8,COLUMN(AM$41)-COLUMN($AC$41)+1,0,1,COLUMNS($F$8:$K$8)),0)),"",INDEX($B$9:$B$33,COLUMN(AM$41)-COLUMN($AC$41)+1))</f>
        <v/>
      </c>
      <c r="AN54" s="16">
        <f>IF(ISERROR(MATCH($B21,OFFSET($F$8,COLUMN(AN$41)-COLUMN($AC$41)+1,0,1,COLUMNS($F$8:$K$8)),0)),"",INDEX($B$9:$B$33,COLUMN(AN$41)-COLUMN($AC$41)+1))</f>
        <v/>
      </c>
      <c r="AO54" s="16">
        <f>IF(ISERROR(MATCH($B21,OFFSET($F$8,COLUMN(AO$41)-COLUMN($AC$41)+1,0,1,COLUMNS($F$8:$K$8)),0)),"",INDEX($B$9:$B$33,COLUMN(AO$41)-COLUMN($AC$41)+1))</f>
        <v/>
      </c>
      <c r="AP54" s="16">
        <f>IF(ISERROR(MATCH($B21,OFFSET($F$8,COLUMN(AP$41)-COLUMN($AC$41)+1,0,1,COLUMNS($F$8:$K$8)),0)),"",INDEX($B$9:$B$33,COLUMN(AP$41)-COLUMN($AC$41)+1))</f>
        <v/>
      </c>
      <c r="AQ54" s="16">
        <f>IF(ISERROR(MATCH($B21,OFFSET($F$8,COLUMN(AQ$41)-COLUMN($AC$41)+1,0,1,COLUMNS($F$8:$K$8)),0)),"",INDEX($B$9:$B$33,COLUMN(AQ$41)-COLUMN($AC$41)+1))</f>
        <v/>
      </c>
      <c r="AR54" s="16">
        <f>IF(ISERROR(MATCH($B21,OFFSET($F$8,COLUMN(AR$41)-COLUMN($AC$41)+1,0,1,COLUMNS($F$8:$K$8)),0)),"",INDEX($B$9:$B$33,COLUMN(AR$41)-COLUMN($AC$41)+1))</f>
        <v/>
      </c>
      <c r="AS54" s="16">
        <f>IF(ISERROR(MATCH($B21,OFFSET($F$8,COLUMN(AS$41)-COLUMN($AC$41)+1,0,1,COLUMNS($F$8:$K$8)),0)),"",INDEX($B$9:$B$33,COLUMN(AS$41)-COLUMN($AC$41)+1))</f>
        <v/>
      </c>
      <c r="AT54" s="16">
        <f>IF(ISERROR(MATCH($B21,OFFSET($F$8,COLUMN(AT$41)-COLUMN($AC$41)+1,0,1,COLUMNS($F$8:$K$8)),0)),"",INDEX($B$9:$B$33,COLUMN(AT$41)-COLUMN($AC$41)+1))</f>
        <v/>
      </c>
      <c r="AU54" s="16">
        <f>IF(ISERROR(MATCH($B21,OFFSET($F$8,COLUMN(AU$41)-COLUMN($AC$41)+1,0,1,COLUMNS($F$8:$K$8)),0)),"",INDEX($B$9:$B$33,COLUMN(AU$41)-COLUMN($AC$41)+1))</f>
        <v/>
      </c>
      <c r="AV54" s="16">
        <f>IF(ISERROR(MATCH($B21,OFFSET($F$8,COLUMN(AV$41)-COLUMN($AC$41)+1,0,1,COLUMNS($F$8:$K$8)),0)),"",INDEX($B$9:$B$33,COLUMN(AV$41)-COLUMN($AC$41)+1))</f>
        <v/>
      </c>
      <c r="AW54" s="16">
        <f>IF(ISERROR(MATCH($B21,OFFSET($F$8,COLUMN(AW$41)-COLUMN($AC$41)+1,0,1,COLUMNS($F$8:$K$8)),0)),"",INDEX($B$9:$B$33,COLUMN(AW$41)-COLUMN($AC$41)+1))</f>
        <v/>
      </c>
      <c r="AX54" s="16">
        <f>IF(ISERROR(MATCH($B21,OFFSET($F$8,COLUMN(AX$41)-COLUMN($AC$41)+1,0,1,COLUMNS($F$8:$K$8)),0)),"",INDEX($B$9:$B$33,COLUMN(AX$41)-COLUMN($AC$41)+1))</f>
        <v/>
      </c>
      <c r="AY54" s="16">
        <f>IF(ISERROR(MATCH($B21,OFFSET($F$8,COLUMN(AY$41)-COLUMN($AC$41)+1,0,1,COLUMNS($F$8:$K$8)),0)),"",INDEX($B$9:$B$33,COLUMN(AY$41)-COLUMN($AC$41)+1))</f>
        <v/>
      </c>
      <c r="AZ54" s="16">
        <f>IF(ISERROR(MATCH($B21,OFFSET($F$8,COLUMN(AZ$41)-COLUMN($AC$41)+1,0,1,COLUMNS($F$8:$K$8)),0)),"",INDEX($B$9:$B$33,COLUMN(AZ$41)-COLUMN($AC$41)+1))</f>
        <v/>
      </c>
      <c r="BA54" s="16">
        <f>IF(ISERROR(MATCH($B21,OFFSET($F$8,COLUMN(BA$41)-COLUMN($AC$41)+1,0,1,COLUMNS($F$8:$K$8)),0)),"",INDEX($B$9:$B$33,COLUMN(BA$41)-COLUMN($AC$41)+1))</f>
        <v/>
      </c>
      <c r="BB54" s="4" t="n"/>
      <c r="BC54" s="16">
        <f>IF(AC54="","",INDEX($R$9:$R$33,MATCH(AC54,$B$9:$B$33,0)))</f>
        <v/>
      </c>
      <c r="BD54" s="16">
        <f>IF(AD54="","",INDEX($R$9:$R$33,MATCH(AD54,$B$9:$B$33,0)))</f>
        <v/>
      </c>
      <c r="BE54" s="16">
        <f>IF(AE54="","",INDEX($R$9:$R$33,MATCH(AE54,$B$9:$B$33,0)))</f>
        <v/>
      </c>
      <c r="BF54" s="16">
        <f>IF(AF54="","",INDEX($R$9:$R$33,MATCH(AF54,$B$9:$B$33,0)))</f>
        <v/>
      </c>
      <c r="BG54" s="16">
        <f>IF(AG54="","",INDEX($R$9:$R$33,MATCH(AG54,$B$9:$B$33,0)))</f>
        <v/>
      </c>
      <c r="BH54" s="16">
        <f>IF(AH54="","",INDEX($R$9:$R$33,MATCH(AH54,$B$9:$B$33,0)))</f>
        <v/>
      </c>
      <c r="BI54" s="16">
        <f>IF(AI54="","",INDEX($R$9:$R$33,MATCH(AI54,$B$9:$B$33,0)))</f>
        <v/>
      </c>
      <c r="BJ54" s="16">
        <f>IF(AJ54="","",INDEX($R$9:$R$33,MATCH(AJ54,$B$9:$B$33,0)))</f>
        <v/>
      </c>
      <c r="BK54" s="16">
        <f>IF(AK54="","",INDEX($R$9:$R$33,MATCH(AK54,$B$9:$B$33,0)))</f>
        <v/>
      </c>
      <c r="BL54" s="16">
        <f>IF(AL54="","",INDEX($R$9:$R$33,MATCH(AL54,$B$9:$B$33,0)))</f>
        <v/>
      </c>
      <c r="BM54" s="16">
        <f>IF(AM54="","",INDEX($R$9:$R$33,MATCH(AM54,$B$9:$B$33,0)))</f>
        <v/>
      </c>
      <c r="BN54" s="16">
        <f>IF(AN54="","",INDEX($R$9:$R$33,MATCH(AN54,$B$9:$B$33,0)))</f>
        <v/>
      </c>
      <c r="BO54" s="16">
        <f>IF(AO54="","",INDEX($R$9:$R$33,MATCH(AO54,$B$9:$B$33,0)))</f>
        <v/>
      </c>
      <c r="BP54" s="16">
        <f>IF(AP54="","",INDEX($R$9:$R$33,MATCH(AP54,$B$9:$B$33,0)))</f>
        <v/>
      </c>
      <c r="BQ54" s="16">
        <f>IF(AQ54="","",INDEX($R$9:$R$33,MATCH(AQ54,$B$9:$B$33,0)))</f>
        <v/>
      </c>
      <c r="BR54" s="16">
        <f>IF(AR54="","",INDEX($R$9:$R$33,MATCH(AR54,$B$9:$B$33,0)))</f>
        <v/>
      </c>
      <c r="BS54" s="16">
        <f>IF(AS54="","",INDEX($R$9:$R$33,MATCH(AS54,$B$9:$B$33,0)))</f>
        <v/>
      </c>
      <c r="BT54" s="16">
        <f>IF(AT54="","",INDEX($R$9:$R$33,MATCH(AT54,$B$9:$B$33,0)))</f>
        <v/>
      </c>
      <c r="BU54" s="16">
        <f>IF(AU54="","",INDEX($R$9:$R$33,MATCH(AU54,$B$9:$B$33,0)))</f>
        <v/>
      </c>
      <c r="BV54" s="16">
        <f>IF(AV54="","",INDEX($R$9:$R$33,MATCH(AV54,$B$9:$B$33,0)))</f>
        <v/>
      </c>
      <c r="BW54" s="16">
        <f>IF(AW54="","",INDEX($R$9:$R$33,MATCH(AW54,$B$9:$B$33,0)))</f>
        <v/>
      </c>
      <c r="BX54" s="16">
        <f>IF(AX54="","",INDEX($R$9:$R$33,MATCH(AX54,$B$9:$B$33,0)))</f>
        <v/>
      </c>
      <c r="BY54" s="16">
        <f>IF(AY54="","",INDEX($R$9:$R$33,MATCH(AY54,$B$9:$B$33,0)))</f>
        <v/>
      </c>
      <c r="BZ54" s="16">
        <f>IF(AZ54="","",INDEX($R$9:$R$33,MATCH(AZ54,$B$9:$B$33,0)))</f>
        <v/>
      </c>
      <c r="CA54" s="16">
        <f>IF(BA54="","",INDEX($R$9:$R$33,MATCH(BA54,$B$9:$B$33,0)))</f>
        <v/>
      </c>
      <c r="CB54" s="4" t="n"/>
      <c r="CC54" s="23">
        <f>IF(C21="",NA(),IF(O21=0,NA(),P21))</f>
        <v/>
      </c>
      <c r="CD54" s="24">
        <f>IF(C21="",NA(),IF(O21=0,NA(),IF(T21&lt;=0.01,O21,NA())))</f>
        <v/>
      </c>
      <c r="CE54" s="24">
        <f>IF(C21="",NA(),IF(ISERROR(CD54),NA(),N21-O21))</f>
        <v/>
      </c>
      <c r="CF54" s="24">
        <f>IF(C21="",NA(),IF(ISERROR(CD54),NA(),O21-L21))</f>
        <v/>
      </c>
      <c r="CG54" s="24">
        <f>IF(C21="",NA(),IF(O21=0,NA(),IF(T21&gt;0,O21,NA())))</f>
        <v/>
      </c>
      <c r="CH54" s="24">
        <f>IF(C21="",NA(),IF(ISERROR(CG54),NA(),N21-O21))</f>
        <v/>
      </c>
      <c r="CI54" s="24">
        <f>IF(C21="",NA(),IF(ISERROR(CG54),NA(),O21-L21))</f>
        <v/>
      </c>
      <c r="CJ54" s="23">
        <f>IF(C21="",NA(),IF(O21=0,NA(),T21))</f>
        <v/>
      </c>
      <c r="CK54" s="23">
        <f>IF(C21="",NA(),IF(O21=0,S21/5,NA()))</f>
        <v/>
      </c>
      <c r="CL54" s="23">
        <f>IF(C21="",NA(),IF(O21=0,S21,NA()))</f>
        <v/>
      </c>
      <c r="CM54" s="50">
        <f>OFFSET(CM54,-1,0,1,1)+1</f>
        <v/>
      </c>
    </row>
    <row r="55" ht="20" customFormat="1" customHeight="1" s="3">
      <c r="L55" s="15" t="n"/>
      <c r="V55" s="16">
        <f>IF(F22="",0,INDEX($Q$9:$Q$33,MATCH(F22,$B$9:$B$33,0)))</f>
        <v/>
      </c>
      <c r="W55" s="16">
        <f>IF(G22="",0,INDEX($Q$9:$Q$33,MATCH(G22,$B$9:$B$33,0)))</f>
        <v/>
      </c>
      <c r="X55" s="16">
        <f>IF(H22="",0,INDEX($Q$9:$Q$33,MATCH(H22,$B$9:$B$33,0)))</f>
        <v/>
      </c>
      <c r="Y55" s="16">
        <f>IF(I22="",0,INDEX($Q$9:$Q$33,MATCH(I22,$B$9:$B$33,0)))</f>
        <v/>
      </c>
      <c r="Z55" s="16">
        <f>IF(J22="",0,INDEX($Q$9:$Q$33,MATCH(J22,$B$9:$B$33,0)))</f>
        <v/>
      </c>
      <c r="AA55" s="16">
        <f>IF(K22="",0,INDEX($Q$9:$Q$33,MATCH(K22,$B$9:$B$33,0)))</f>
        <v/>
      </c>
      <c r="AB55" s="4" t="n"/>
      <c r="AC55" s="16">
        <f>IF(ISERROR(MATCH($B22,OFFSET($F$8,COLUMN(AC$41)-COLUMN($AC$41)+1,0,1,COLUMNS($F$8:$K$8)),0)),"",INDEX($B$9:$B$33,COLUMN(AC$41)-COLUMN($AC$41)+1))</f>
        <v/>
      </c>
      <c r="AD55" s="16">
        <f>IF(ISERROR(MATCH($B22,OFFSET($F$8,COLUMN(AD$41)-COLUMN($AC$41)+1,0,1,COLUMNS($F$8:$K$8)),0)),"",INDEX($B$9:$B$33,COLUMN(AD$41)-COLUMN($AC$41)+1))</f>
        <v/>
      </c>
      <c r="AE55" s="16">
        <f>IF(ISERROR(MATCH($B22,OFFSET($F$8,COLUMN(AE$41)-COLUMN($AC$41)+1,0,1,COLUMNS($F$8:$K$8)),0)),"",INDEX($B$9:$B$33,COLUMN(AE$41)-COLUMN($AC$41)+1))</f>
        <v/>
      </c>
      <c r="AF55" s="16">
        <f>IF(ISERROR(MATCH($B22,OFFSET($F$8,COLUMN(AF$41)-COLUMN($AC$41)+1,0,1,COLUMNS($F$8:$K$8)),0)),"",INDEX($B$9:$B$33,COLUMN(AF$41)-COLUMN($AC$41)+1))</f>
        <v/>
      </c>
      <c r="AG55" s="16">
        <f>IF(ISERROR(MATCH($B22,OFFSET($F$8,COLUMN(AG$41)-COLUMN($AC$41)+1,0,1,COLUMNS($F$8:$K$8)),0)),"",INDEX($B$9:$B$33,COLUMN(AG$41)-COLUMN($AC$41)+1))</f>
        <v/>
      </c>
      <c r="AH55" s="16">
        <f>IF(ISERROR(MATCH($B22,OFFSET($F$8,COLUMN(AH$41)-COLUMN($AC$41)+1,0,1,COLUMNS($F$8:$K$8)),0)),"",INDEX($B$9:$B$33,COLUMN(AH$41)-COLUMN($AC$41)+1))</f>
        <v/>
      </c>
      <c r="AI55" s="16">
        <f>IF(ISERROR(MATCH($B22,OFFSET($F$8,COLUMN(AI$41)-COLUMN($AC$41)+1,0,1,COLUMNS($F$8:$K$8)),0)),"",INDEX($B$9:$B$33,COLUMN(AI$41)-COLUMN($AC$41)+1))</f>
        <v/>
      </c>
      <c r="AJ55" s="16">
        <f>IF(ISERROR(MATCH($B22,OFFSET($F$8,COLUMN(AJ$41)-COLUMN($AC$41)+1,0,1,COLUMNS($F$8:$K$8)),0)),"",INDEX($B$9:$B$33,COLUMN(AJ$41)-COLUMN($AC$41)+1))</f>
        <v/>
      </c>
      <c r="AK55" s="16">
        <f>IF(ISERROR(MATCH($B22,OFFSET($F$8,COLUMN(AK$41)-COLUMN($AC$41)+1,0,1,COLUMNS($F$8:$K$8)),0)),"",INDEX($B$9:$B$33,COLUMN(AK$41)-COLUMN($AC$41)+1))</f>
        <v/>
      </c>
      <c r="AL55" s="16">
        <f>IF(ISERROR(MATCH($B22,OFFSET($F$8,COLUMN(AL$41)-COLUMN($AC$41)+1,0,1,COLUMNS($F$8:$K$8)),0)),"",INDEX($B$9:$B$33,COLUMN(AL$41)-COLUMN($AC$41)+1))</f>
        <v/>
      </c>
      <c r="AM55" s="16">
        <f>IF(ISERROR(MATCH($B22,OFFSET($F$8,COLUMN(AM$41)-COLUMN($AC$41)+1,0,1,COLUMNS($F$8:$K$8)),0)),"",INDEX($B$9:$B$33,COLUMN(AM$41)-COLUMN($AC$41)+1))</f>
        <v/>
      </c>
      <c r="AN55" s="16">
        <f>IF(ISERROR(MATCH($B22,OFFSET($F$8,COLUMN(AN$41)-COLUMN($AC$41)+1,0,1,COLUMNS($F$8:$K$8)),0)),"",INDEX($B$9:$B$33,COLUMN(AN$41)-COLUMN($AC$41)+1))</f>
        <v/>
      </c>
      <c r="AO55" s="16">
        <f>IF(ISERROR(MATCH($B22,OFFSET($F$8,COLUMN(AO$41)-COLUMN($AC$41)+1,0,1,COLUMNS($F$8:$K$8)),0)),"",INDEX($B$9:$B$33,COLUMN(AO$41)-COLUMN($AC$41)+1))</f>
        <v/>
      </c>
      <c r="AP55" s="16">
        <f>IF(ISERROR(MATCH($B22,OFFSET($F$8,COLUMN(AP$41)-COLUMN($AC$41)+1,0,1,COLUMNS($F$8:$K$8)),0)),"",INDEX($B$9:$B$33,COLUMN(AP$41)-COLUMN($AC$41)+1))</f>
        <v/>
      </c>
      <c r="AQ55" s="16">
        <f>IF(ISERROR(MATCH($B22,OFFSET($F$8,COLUMN(AQ$41)-COLUMN($AC$41)+1,0,1,COLUMNS($F$8:$K$8)),0)),"",INDEX($B$9:$B$33,COLUMN(AQ$41)-COLUMN($AC$41)+1))</f>
        <v/>
      </c>
      <c r="AR55" s="16">
        <f>IF(ISERROR(MATCH($B22,OFFSET($F$8,COLUMN(AR$41)-COLUMN($AC$41)+1,0,1,COLUMNS($F$8:$K$8)),0)),"",INDEX($B$9:$B$33,COLUMN(AR$41)-COLUMN($AC$41)+1))</f>
        <v/>
      </c>
      <c r="AS55" s="16">
        <f>IF(ISERROR(MATCH($B22,OFFSET($F$8,COLUMN(AS$41)-COLUMN($AC$41)+1,0,1,COLUMNS($F$8:$K$8)),0)),"",INDEX($B$9:$B$33,COLUMN(AS$41)-COLUMN($AC$41)+1))</f>
        <v/>
      </c>
      <c r="AT55" s="16">
        <f>IF(ISERROR(MATCH($B22,OFFSET($F$8,COLUMN(AT$41)-COLUMN($AC$41)+1,0,1,COLUMNS($F$8:$K$8)),0)),"",INDEX($B$9:$B$33,COLUMN(AT$41)-COLUMN($AC$41)+1))</f>
        <v/>
      </c>
      <c r="AU55" s="16">
        <f>IF(ISERROR(MATCH($B22,OFFSET($F$8,COLUMN(AU$41)-COLUMN($AC$41)+1,0,1,COLUMNS($F$8:$K$8)),0)),"",INDEX($B$9:$B$33,COLUMN(AU$41)-COLUMN($AC$41)+1))</f>
        <v/>
      </c>
      <c r="AV55" s="16">
        <f>IF(ISERROR(MATCH($B22,OFFSET($F$8,COLUMN(AV$41)-COLUMN($AC$41)+1,0,1,COLUMNS($F$8:$K$8)),0)),"",INDEX($B$9:$B$33,COLUMN(AV$41)-COLUMN($AC$41)+1))</f>
        <v/>
      </c>
      <c r="AW55" s="16">
        <f>IF(ISERROR(MATCH($B22,OFFSET($F$8,COLUMN(AW$41)-COLUMN($AC$41)+1,0,1,COLUMNS($F$8:$K$8)),0)),"",INDEX($B$9:$B$33,COLUMN(AW$41)-COLUMN($AC$41)+1))</f>
        <v/>
      </c>
      <c r="AX55" s="16">
        <f>IF(ISERROR(MATCH($B22,OFFSET($F$8,COLUMN(AX$41)-COLUMN($AC$41)+1,0,1,COLUMNS($F$8:$K$8)),0)),"",INDEX($B$9:$B$33,COLUMN(AX$41)-COLUMN($AC$41)+1))</f>
        <v/>
      </c>
      <c r="AY55" s="16">
        <f>IF(ISERROR(MATCH($B22,OFFSET($F$8,COLUMN(AY$41)-COLUMN($AC$41)+1,0,1,COLUMNS($F$8:$K$8)),0)),"",INDEX($B$9:$B$33,COLUMN(AY$41)-COLUMN($AC$41)+1))</f>
        <v/>
      </c>
      <c r="AZ55" s="16">
        <f>IF(ISERROR(MATCH($B22,OFFSET($F$8,COLUMN(AZ$41)-COLUMN($AC$41)+1,0,1,COLUMNS($F$8:$K$8)),0)),"",INDEX($B$9:$B$33,COLUMN(AZ$41)-COLUMN($AC$41)+1))</f>
        <v/>
      </c>
      <c r="BA55" s="16">
        <f>IF(ISERROR(MATCH($B22,OFFSET($F$8,COLUMN(BA$41)-COLUMN($AC$41)+1,0,1,COLUMNS($F$8:$K$8)),0)),"",INDEX($B$9:$B$33,COLUMN(BA$41)-COLUMN($AC$41)+1))</f>
        <v/>
      </c>
      <c r="BB55" s="4" t="n"/>
      <c r="BC55" s="16">
        <f>IF(AC55="","",INDEX($R$9:$R$33,MATCH(AC55,$B$9:$B$33,0)))</f>
        <v/>
      </c>
      <c r="BD55" s="16">
        <f>IF(AD55="","",INDEX($R$9:$R$33,MATCH(AD55,$B$9:$B$33,0)))</f>
        <v/>
      </c>
      <c r="BE55" s="16">
        <f>IF(AE55="","",INDEX($R$9:$R$33,MATCH(AE55,$B$9:$B$33,0)))</f>
        <v/>
      </c>
      <c r="BF55" s="16">
        <f>IF(AF55="","",INDEX($R$9:$R$33,MATCH(AF55,$B$9:$B$33,0)))</f>
        <v/>
      </c>
      <c r="BG55" s="16">
        <f>IF(AG55="","",INDEX($R$9:$R$33,MATCH(AG55,$B$9:$B$33,0)))</f>
        <v/>
      </c>
      <c r="BH55" s="16">
        <f>IF(AH55="","",INDEX($R$9:$R$33,MATCH(AH55,$B$9:$B$33,0)))</f>
        <v/>
      </c>
      <c r="BI55" s="16">
        <f>IF(AI55="","",INDEX($R$9:$R$33,MATCH(AI55,$B$9:$B$33,0)))</f>
        <v/>
      </c>
      <c r="BJ55" s="16">
        <f>IF(AJ55="","",INDEX($R$9:$R$33,MATCH(AJ55,$B$9:$B$33,0)))</f>
        <v/>
      </c>
      <c r="BK55" s="16">
        <f>IF(AK55="","",INDEX($R$9:$R$33,MATCH(AK55,$B$9:$B$33,0)))</f>
        <v/>
      </c>
      <c r="BL55" s="16">
        <f>IF(AL55="","",INDEX($R$9:$R$33,MATCH(AL55,$B$9:$B$33,0)))</f>
        <v/>
      </c>
      <c r="BM55" s="16">
        <f>IF(AM55="","",INDEX($R$9:$R$33,MATCH(AM55,$B$9:$B$33,0)))</f>
        <v/>
      </c>
      <c r="BN55" s="16">
        <f>IF(AN55="","",INDEX($R$9:$R$33,MATCH(AN55,$B$9:$B$33,0)))</f>
        <v/>
      </c>
      <c r="BO55" s="16">
        <f>IF(AO55="","",INDEX($R$9:$R$33,MATCH(AO55,$B$9:$B$33,0)))</f>
        <v/>
      </c>
      <c r="BP55" s="16">
        <f>IF(AP55="","",INDEX($R$9:$R$33,MATCH(AP55,$B$9:$B$33,0)))</f>
        <v/>
      </c>
      <c r="BQ55" s="16">
        <f>IF(AQ55="","",INDEX($R$9:$R$33,MATCH(AQ55,$B$9:$B$33,0)))</f>
        <v/>
      </c>
      <c r="BR55" s="16">
        <f>IF(AR55="","",INDEX($R$9:$R$33,MATCH(AR55,$B$9:$B$33,0)))</f>
        <v/>
      </c>
      <c r="BS55" s="16">
        <f>IF(AS55="","",INDEX($R$9:$R$33,MATCH(AS55,$B$9:$B$33,0)))</f>
        <v/>
      </c>
      <c r="BT55" s="16">
        <f>IF(AT55="","",INDEX($R$9:$R$33,MATCH(AT55,$B$9:$B$33,0)))</f>
        <v/>
      </c>
      <c r="BU55" s="16">
        <f>IF(AU55="","",INDEX($R$9:$R$33,MATCH(AU55,$B$9:$B$33,0)))</f>
        <v/>
      </c>
      <c r="BV55" s="16">
        <f>IF(AV55="","",INDEX($R$9:$R$33,MATCH(AV55,$B$9:$B$33,0)))</f>
        <v/>
      </c>
      <c r="BW55" s="16">
        <f>IF(AW55="","",INDEX($R$9:$R$33,MATCH(AW55,$B$9:$B$33,0)))</f>
        <v/>
      </c>
      <c r="BX55" s="16">
        <f>IF(AX55="","",INDEX($R$9:$R$33,MATCH(AX55,$B$9:$B$33,0)))</f>
        <v/>
      </c>
      <c r="BY55" s="16">
        <f>IF(AY55="","",INDEX($R$9:$R$33,MATCH(AY55,$B$9:$B$33,0)))</f>
        <v/>
      </c>
      <c r="BZ55" s="16">
        <f>IF(AZ55="","",INDEX($R$9:$R$33,MATCH(AZ55,$B$9:$B$33,0)))</f>
        <v/>
      </c>
      <c r="CA55" s="16">
        <f>IF(BA55="","",INDEX($R$9:$R$33,MATCH(BA55,$B$9:$B$33,0)))</f>
        <v/>
      </c>
      <c r="CB55" s="4" t="n"/>
      <c r="CC55" s="23">
        <f>IF(C22="",NA(),IF(O22=0,NA(),P22))</f>
        <v/>
      </c>
      <c r="CD55" s="24">
        <f>IF(C22="",NA(),IF(O22=0,NA(),IF(T22&lt;=0.01,O22,NA())))</f>
        <v/>
      </c>
      <c r="CE55" s="24">
        <f>IF(C22="",NA(),IF(ISERROR(CD55),NA(),N22-O22))</f>
        <v/>
      </c>
      <c r="CF55" s="24">
        <f>IF(C22="",NA(),IF(ISERROR(CD55),NA(),O22-L22))</f>
        <v/>
      </c>
      <c r="CG55" s="24">
        <f>IF(C22="",NA(),IF(O22=0,NA(),IF(T22&gt;0,O22,NA())))</f>
        <v/>
      </c>
      <c r="CH55" s="24">
        <f>IF(C22="",NA(),IF(ISERROR(CG55),NA(),N22-O22))</f>
        <v/>
      </c>
      <c r="CI55" s="24">
        <f>IF(C22="",NA(),IF(ISERROR(CG55),NA(),O22-L22))</f>
        <v/>
      </c>
      <c r="CJ55" s="23">
        <f>IF(C22="",NA(),IF(O22=0,NA(),T22))</f>
        <v/>
      </c>
      <c r="CK55" s="23">
        <f>IF(C22="",NA(),IF(O22=0,S22/5,NA()))</f>
        <v/>
      </c>
      <c r="CL55" s="23">
        <f>IF(C22="",NA(),IF(O22=0,S22,NA()))</f>
        <v/>
      </c>
      <c r="CM55" s="50">
        <f>OFFSET(CM55,-1,0,1,1)+1</f>
        <v/>
      </c>
    </row>
    <row r="56" ht="20" customFormat="1" customHeight="1" s="3">
      <c r="L56" s="15" t="n"/>
      <c r="V56" s="16">
        <f>IF(F23="",0,INDEX($Q$9:$Q$33,MATCH(F23,$B$9:$B$33,0)))</f>
        <v/>
      </c>
      <c r="W56" s="16">
        <f>IF(G23="",0,INDEX($Q$9:$Q$33,MATCH(G23,$B$9:$B$33,0)))</f>
        <v/>
      </c>
      <c r="X56" s="16">
        <f>IF(H23="",0,INDEX($Q$9:$Q$33,MATCH(H23,$B$9:$B$33,0)))</f>
        <v/>
      </c>
      <c r="Y56" s="16">
        <f>IF(I23="",0,INDEX($Q$9:$Q$33,MATCH(I23,$B$9:$B$33,0)))</f>
        <v/>
      </c>
      <c r="Z56" s="16">
        <f>IF(J23="",0,INDEX($Q$9:$Q$33,MATCH(J23,$B$9:$B$33,0)))</f>
        <v/>
      </c>
      <c r="AA56" s="16">
        <f>IF(K23="",0,INDEX($Q$9:$Q$33,MATCH(K23,$B$9:$B$33,0)))</f>
        <v/>
      </c>
      <c r="AB56" s="4" t="n"/>
      <c r="AC56" s="16">
        <f>IF(ISERROR(MATCH($B23,OFFSET($F$8,COLUMN(AC$41)-COLUMN($AC$41)+1,0,1,COLUMNS($F$8:$K$8)),0)),"",INDEX($B$9:$B$33,COLUMN(AC$41)-COLUMN($AC$41)+1))</f>
        <v/>
      </c>
      <c r="AD56" s="16">
        <f>IF(ISERROR(MATCH($B23,OFFSET($F$8,COLUMN(AD$41)-COLUMN($AC$41)+1,0,1,COLUMNS($F$8:$K$8)),0)),"",INDEX($B$9:$B$33,COLUMN(AD$41)-COLUMN($AC$41)+1))</f>
        <v/>
      </c>
      <c r="AE56" s="16">
        <f>IF(ISERROR(MATCH($B23,OFFSET($F$8,COLUMN(AE$41)-COLUMN($AC$41)+1,0,1,COLUMNS($F$8:$K$8)),0)),"",INDEX($B$9:$B$33,COLUMN(AE$41)-COLUMN($AC$41)+1))</f>
        <v/>
      </c>
      <c r="AF56" s="16">
        <f>IF(ISERROR(MATCH($B23,OFFSET($F$8,COLUMN(AF$41)-COLUMN($AC$41)+1,0,1,COLUMNS($F$8:$K$8)),0)),"",INDEX($B$9:$B$33,COLUMN(AF$41)-COLUMN($AC$41)+1))</f>
        <v/>
      </c>
      <c r="AG56" s="16">
        <f>IF(ISERROR(MATCH($B23,OFFSET($F$8,COLUMN(AG$41)-COLUMN($AC$41)+1,0,1,COLUMNS($F$8:$K$8)),0)),"",INDEX($B$9:$B$33,COLUMN(AG$41)-COLUMN($AC$41)+1))</f>
        <v/>
      </c>
      <c r="AH56" s="16">
        <f>IF(ISERROR(MATCH($B23,OFFSET($F$8,COLUMN(AH$41)-COLUMN($AC$41)+1,0,1,COLUMNS($F$8:$K$8)),0)),"",INDEX($B$9:$B$33,COLUMN(AH$41)-COLUMN($AC$41)+1))</f>
        <v/>
      </c>
      <c r="AI56" s="16">
        <f>IF(ISERROR(MATCH($B23,OFFSET($F$8,COLUMN(AI$41)-COLUMN($AC$41)+1,0,1,COLUMNS($F$8:$K$8)),0)),"",INDEX($B$9:$B$33,COLUMN(AI$41)-COLUMN($AC$41)+1))</f>
        <v/>
      </c>
      <c r="AJ56" s="16">
        <f>IF(ISERROR(MATCH($B23,OFFSET($F$8,COLUMN(AJ$41)-COLUMN($AC$41)+1,0,1,COLUMNS($F$8:$K$8)),0)),"",INDEX($B$9:$B$33,COLUMN(AJ$41)-COLUMN($AC$41)+1))</f>
        <v/>
      </c>
      <c r="AK56" s="16">
        <f>IF(ISERROR(MATCH($B23,OFFSET($F$8,COLUMN(AK$41)-COLUMN($AC$41)+1,0,1,COLUMNS($F$8:$K$8)),0)),"",INDEX($B$9:$B$33,COLUMN(AK$41)-COLUMN($AC$41)+1))</f>
        <v/>
      </c>
      <c r="AL56" s="16">
        <f>IF(ISERROR(MATCH($B23,OFFSET($F$8,COLUMN(AL$41)-COLUMN($AC$41)+1,0,1,COLUMNS($F$8:$K$8)),0)),"",INDEX($B$9:$B$33,COLUMN(AL$41)-COLUMN($AC$41)+1))</f>
        <v/>
      </c>
      <c r="AM56" s="16">
        <f>IF(ISERROR(MATCH($B23,OFFSET($F$8,COLUMN(AM$41)-COLUMN($AC$41)+1,0,1,COLUMNS($F$8:$K$8)),0)),"",INDEX($B$9:$B$33,COLUMN(AM$41)-COLUMN($AC$41)+1))</f>
        <v/>
      </c>
      <c r="AN56" s="16">
        <f>IF(ISERROR(MATCH($B23,OFFSET($F$8,COLUMN(AN$41)-COLUMN($AC$41)+1,0,1,COLUMNS($F$8:$K$8)),0)),"",INDEX($B$9:$B$33,COLUMN(AN$41)-COLUMN($AC$41)+1))</f>
        <v/>
      </c>
      <c r="AO56" s="16">
        <f>IF(ISERROR(MATCH($B23,OFFSET($F$8,COLUMN(AO$41)-COLUMN($AC$41)+1,0,1,COLUMNS($F$8:$K$8)),0)),"",INDEX($B$9:$B$33,COLUMN(AO$41)-COLUMN($AC$41)+1))</f>
        <v/>
      </c>
      <c r="AP56" s="16">
        <f>IF(ISERROR(MATCH($B23,OFFSET($F$8,COLUMN(AP$41)-COLUMN($AC$41)+1,0,1,COLUMNS($F$8:$K$8)),0)),"",INDEX($B$9:$B$33,COLUMN(AP$41)-COLUMN($AC$41)+1))</f>
        <v/>
      </c>
      <c r="AQ56" s="16">
        <f>IF(ISERROR(MATCH($B23,OFFSET($F$8,COLUMN(AQ$41)-COLUMN($AC$41)+1,0,1,COLUMNS($F$8:$K$8)),0)),"",INDEX($B$9:$B$33,COLUMN(AQ$41)-COLUMN($AC$41)+1))</f>
        <v/>
      </c>
      <c r="AR56" s="16">
        <f>IF(ISERROR(MATCH($B23,OFFSET($F$8,COLUMN(AR$41)-COLUMN($AC$41)+1,0,1,COLUMNS($F$8:$K$8)),0)),"",INDEX($B$9:$B$33,COLUMN(AR$41)-COLUMN($AC$41)+1))</f>
        <v/>
      </c>
      <c r="AS56" s="16">
        <f>IF(ISERROR(MATCH($B23,OFFSET($F$8,COLUMN(AS$41)-COLUMN($AC$41)+1,0,1,COLUMNS($F$8:$K$8)),0)),"",INDEX($B$9:$B$33,COLUMN(AS$41)-COLUMN($AC$41)+1))</f>
        <v/>
      </c>
      <c r="AT56" s="16">
        <f>IF(ISERROR(MATCH($B23,OFFSET($F$8,COLUMN(AT$41)-COLUMN($AC$41)+1,0,1,COLUMNS($F$8:$K$8)),0)),"",INDEX($B$9:$B$33,COLUMN(AT$41)-COLUMN($AC$41)+1))</f>
        <v/>
      </c>
      <c r="AU56" s="16">
        <f>IF(ISERROR(MATCH($B23,OFFSET($F$8,COLUMN(AU$41)-COLUMN($AC$41)+1,0,1,COLUMNS($F$8:$K$8)),0)),"",INDEX($B$9:$B$33,COLUMN(AU$41)-COLUMN($AC$41)+1))</f>
        <v/>
      </c>
      <c r="AV56" s="16">
        <f>IF(ISERROR(MATCH($B23,OFFSET($F$8,COLUMN(AV$41)-COLUMN($AC$41)+1,0,1,COLUMNS($F$8:$K$8)),0)),"",INDEX($B$9:$B$33,COLUMN(AV$41)-COLUMN($AC$41)+1))</f>
        <v/>
      </c>
      <c r="AW56" s="16">
        <f>IF(ISERROR(MATCH($B23,OFFSET($F$8,COLUMN(AW$41)-COLUMN($AC$41)+1,0,1,COLUMNS($F$8:$K$8)),0)),"",INDEX($B$9:$B$33,COLUMN(AW$41)-COLUMN($AC$41)+1))</f>
        <v/>
      </c>
      <c r="AX56" s="16">
        <f>IF(ISERROR(MATCH($B23,OFFSET($F$8,COLUMN(AX$41)-COLUMN($AC$41)+1,0,1,COLUMNS($F$8:$K$8)),0)),"",INDEX($B$9:$B$33,COLUMN(AX$41)-COLUMN($AC$41)+1))</f>
        <v/>
      </c>
      <c r="AY56" s="16">
        <f>IF(ISERROR(MATCH($B23,OFFSET($F$8,COLUMN(AY$41)-COLUMN($AC$41)+1,0,1,COLUMNS($F$8:$K$8)),0)),"",INDEX($B$9:$B$33,COLUMN(AY$41)-COLUMN($AC$41)+1))</f>
        <v/>
      </c>
      <c r="AZ56" s="16">
        <f>IF(ISERROR(MATCH($B23,OFFSET($F$8,COLUMN(AZ$41)-COLUMN($AC$41)+1,0,1,COLUMNS($F$8:$K$8)),0)),"",INDEX($B$9:$B$33,COLUMN(AZ$41)-COLUMN($AC$41)+1))</f>
        <v/>
      </c>
      <c r="BA56" s="16">
        <f>IF(ISERROR(MATCH($B23,OFFSET($F$8,COLUMN(BA$41)-COLUMN($AC$41)+1,0,1,COLUMNS($F$8:$K$8)),0)),"",INDEX($B$9:$B$33,COLUMN(BA$41)-COLUMN($AC$41)+1))</f>
        <v/>
      </c>
      <c r="BB56" s="4" t="n"/>
      <c r="BC56" s="16">
        <f>IF(AC56="","",INDEX($R$9:$R$33,MATCH(AC56,$B$9:$B$33,0)))</f>
        <v/>
      </c>
      <c r="BD56" s="16">
        <f>IF(AD56="","",INDEX($R$9:$R$33,MATCH(AD56,$B$9:$B$33,0)))</f>
        <v/>
      </c>
      <c r="BE56" s="16">
        <f>IF(AE56="","",INDEX($R$9:$R$33,MATCH(AE56,$B$9:$B$33,0)))</f>
        <v/>
      </c>
      <c r="BF56" s="16">
        <f>IF(AF56="","",INDEX($R$9:$R$33,MATCH(AF56,$B$9:$B$33,0)))</f>
        <v/>
      </c>
      <c r="BG56" s="16">
        <f>IF(AG56="","",INDEX($R$9:$R$33,MATCH(AG56,$B$9:$B$33,0)))</f>
        <v/>
      </c>
      <c r="BH56" s="16">
        <f>IF(AH56="","",INDEX($R$9:$R$33,MATCH(AH56,$B$9:$B$33,0)))</f>
        <v/>
      </c>
      <c r="BI56" s="16">
        <f>IF(AI56="","",INDEX($R$9:$R$33,MATCH(AI56,$B$9:$B$33,0)))</f>
        <v/>
      </c>
      <c r="BJ56" s="16">
        <f>IF(AJ56="","",INDEX($R$9:$R$33,MATCH(AJ56,$B$9:$B$33,0)))</f>
        <v/>
      </c>
      <c r="BK56" s="16">
        <f>IF(AK56="","",INDEX($R$9:$R$33,MATCH(AK56,$B$9:$B$33,0)))</f>
        <v/>
      </c>
      <c r="BL56" s="16">
        <f>IF(AL56="","",INDEX($R$9:$R$33,MATCH(AL56,$B$9:$B$33,0)))</f>
        <v/>
      </c>
      <c r="BM56" s="16">
        <f>IF(AM56="","",INDEX($R$9:$R$33,MATCH(AM56,$B$9:$B$33,0)))</f>
        <v/>
      </c>
      <c r="BN56" s="16">
        <f>IF(AN56="","",INDEX($R$9:$R$33,MATCH(AN56,$B$9:$B$33,0)))</f>
        <v/>
      </c>
      <c r="BO56" s="16">
        <f>IF(AO56="","",INDEX($R$9:$R$33,MATCH(AO56,$B$9:$B$33,0)))</f>
        <v/>
      </c>
      <c r="BP56" s="16">
        <f>IF(AP56="","",INDEX($R$9:$R$33,MATCH(AP56,$B$9:$B$33,0)))</f>
        <v/>
      </c>
      <c r="BQ56" s="16">
        <f>IF(AQ56="","",INDEX($R$9:$R$33,MATCH(AQ56,$B$9:$B$33,0)))</f>
        <v/>
      </c>
      <c r="BR56" s="16">
        <f>IF(AR56="","",INDEX($R$9:$R$33,MATCH(AR56,$B$9:$B$33,0)))</f>
        <v/>
      </c>
      <c r="BS56" s="16">
        <f>IF(AS56="","",INDEX($R$9:$R$33,MATCH(AS56,$B$9:$B$33,0)))</f>
        <v/>
      </c>
      <c r="BT56" s="16">
        <f>IF(AT56="","",INDEX($R$9:$R$33,MATCH(AT56,$B$9:$B$33,0)))</f>
        <v/>
      </c>
      <c r="BU56" s="16">
        <f>IF(AU56="","",INDEX($R$9:$R$33,MATCH(AU56,$B$9:$B$33,0)))</f>
        <v/>
      </c>
      <c r="BV56" s="16">
        <f>IF(AV56="","",INDEX($R$9:$R$33,MATCH(AV56,$B$9:$B$33,0)))</f>
        <v/>
      </c>
      <c r="BW56" s="16">
        <f>IF(AW56="","",INDEX($R$9:$R$33,MATCH(AW56,$B$9:$B$33,0)))</f>
        <v/>
      </c>
      <c r="BX56" s="16">
        <f>IF(AX56="","",INDEX($R$9:$R$33,MATCH(AX56,$B$9:$B$33,0)))</f>
        <v/>
      </c>
      <c r="BY56" s="16">
        <f>IF(AY56="","",INDEX($R$9:$R$33,MATCH(AY56,$B$9:$B$33,0)))</f>
        <v/>
      </c>
      <c r="BZ56" s="16">
        <f>IF(AZ56="","",INDEX($R$9:$R$33,MATCH(AZ56,$B$9:$B$33,0)))</f>
        <v/>
      </c>
      <c r="CA56" s="16">
        <f>IF(BA56="","",INDEX($R$9:$R$33,MATCH(BA56,$B$9:$B$33,0)))</f>
        <v/>
      </c>
      <c r="CB56" s="4" t="n"/>
      <c r="CC56" s="23">
        <f>IF(C23="",NA(),IF(O23=0,NA(),P23))</f>
        <v/>
      </c>
      <c r="CD56" s="24">
        <f>IF(C23="",NA(),IF(O23=0,NA(),IF(T23&lt;=0.01,O23,NA())))</f>
        <v/>
      </c>
      <c r="CE56" s="24">
        <f>IF(C23="",NA(),IF(ISERROR(CD56),NA(),N23-O23))</f>
        <v/>
      </c>
      <c r="CF56" s="24">
        <f>IF(C23="",NA(),IF(ISERROR(CD56),NA(),O23-L23))</f>
        <v/>
      </c>
      <c r="CG56" s="24">
        <f>IF(C23="",NA(),IF(O23=0,NA(),IF(T23&gt;0,O23,NA())))</f>
        <v/>
      </c>
      <c r="CH56" s="24">
        <f>IF(C23="",NA(),IF(ISERROR(CG56),NA(),N23-O23))</f>
        <v/>
      </c>
      <c r="CI56" s="24">
        <f>IF(C23="",NA(),IF(ISERROR(CG56),NA(),O23-L23))</f>
        <v/>
      </c>
      <c r="CJ56" s="23">
        <f>IF(C23="",NA(),IF(O23=0,NA(),T23))</f>
        <v/>
      </c>
      <c r="CK56" s="23">
        <f>IF(C23="",NA(),IF(O23=0,S23/5,NA()))</f>
        <v/>
      </c>
      <c r="CL56" s="23">
        <f>IF(C23="",NA(),IF(O23=0,S23,NA()))</f>
        <v/>
      </c>
      <c r="CM56" s="50">
        <f>OFFSET(CM56,-1,0,1,1)+1</f>
        <v/>
      </c>
    </row>
    <row r="57" ht="20" customFormat="1" customHeight="1" s="3">
      <c r="L57" s="15" t="n"/>
      <c r="V57" s="16">
        <f>IF(F24="",0,INDEX($Q$9:$Q$33,MATCH(F24,$B$9:$B$33,0)))</f>
        <v/>
      </c>
      <c r="W57" s="16">
        <f>IF(G24="",0,INDEX($Q$9:$Q$33,MATCH(G24,$B$9:$B$33,0)))</f>
        <v/>
      </c>
      <c r="X57" s="16">
        <f>IF(H24="",0,INDEX($Q$9:$Q$33,MATCH(H24,$B$9:$B$33,0)))</f>
        <v/>
      </c>
      <c r="Y57" s="16">
        <f>IF(I24="",0,INDEX($Q$9:$Q$33,MATCH(I24,$B$9:$B$33,0)))</f>
        <v/>
      </c>
      <c r="Z57" s="16">
        <f>IF(J24="",0,INDEX($Q$9:$Q$33,MATCH(J24,$B$9:$B$33,0)))</f>
        <v/>
      </c>
      <c r="AA57" s="16">
        <f>IF(K24="",0,INDEX($Q$9:$Q$33,MATCH(K24,$B$9:$B$33,0)))</f>
        <v/>
      </c>
      <c r="AB57" s="4" t="n"/>
      <c r="AC57" s="16">
        <f>IF(ISERROR(MATCH($B24,OFFSET($F$8,COLUMN(AC$41)-COLUMN($AC$41)+1,0,1,COLUMNS($F$8:$K$8)),0)),"",INDEX($B$9:$B$33,COLUMN(AC$41)-COLUMN($AC$41)+1))</f>
        <v/>
      </c>
      <c r="AD57" s="16">
        <f>IF(ISERROR(MATCH($B24,OFFSET($F$8,COLUMN(AD$41)-COLUMN($AC$41)+1,0,1,COLUMNS($F$8:$K$8)),0)),"",INDEX($B$9:$B$33,COLUMN(AD$41)-COLUMN($AC$41)+1))</f>
        <v/>
      </c>
      <c r="AE57" s="16">
        <f>IF(ISERROR(MATCH($B24,OFFSET($F$8,COLUMN(AE$41)-COLUMN($AC$41)+1,0,1,COLUMNS($F$8:$K$8)),0)),"",INDEX($B$9:$B$33,COLUMN(AE$41)-COLUMN($AC$41)+1))</f>
        <v/>
      </c>
      <c r="AF57" s="16">
        <f>IF(ISERROR(MATCH($B24,OFFSET($F$8,COLUMN(AF$41)-COLUMN($AC$41)+1,0,1,COLUMNS($F$8:$K$8)),0)),"",INDEX($B$9:$B$33,COLUMN(AF$41)-COLUMN($AC$41)+1))</f>
        <v/>
      </c>
      <c r="AG57" s="16">
        <f>IF(ISERROR(MATCH($B24,OFFSET($F$8,COLUMN(AG$41)-COLUMN($AC$41)+1,0,1,COLUMNS($F$8:$K$8)),0)),"",INDEX($B$9:$B$33,COLUMN(AG$41)-COLUMN($AC$41)+1))</f>
        <v/>
      </c>
      <c r="AH57" s="16">
        <f>IF(ISERROR(MATCH($B24,OFFSET($F$8,COLUMN(AH$41)-COLUMN($AC$41)+1,0,1,COLUMNS($F$8:$K$8)),0)),"",INDEX($B$9:$B$33,COLUMN(AH$41)-COLUMN($AC$41)+1))</f>
        <v/>
      </c>
      <c r="AI57" s="16">
        <f>IF(ISERROR(MATCH($B24,OFFSET($F$8,COLUMN(AI$41)-COLUMN($AC$41)+1,0,1,COLUMNS($F$8:$K$8)),0)),"",INDEX($B$9:$B$33,COLUMN(AI$41)-COLUMN($AC$41)+1))</f>
        <v/>
      </c>
      <c r="AJ57" s="16">
        <f>IF(ISERROR(MATCH($B24,OFFSET($F$8,COLUMN(AJ$41)-COLUMN($AC$41)+1,0,1,COLUMNS($F$8:$K$8)),0)),"",INDEX($B$9:$B$33,COLUMN(AJ$41)-COLUMN($AC$41)+1))</f>
        <v/>
      </c>
      <c r="AK57" s="16">
        <f>IF(ISERROR(MATCH($B24,OFFSET($F$8,COLUMN(AK$41)-COLUMN($AC$41)+1,0,1,COLUMNS($F$8:$K$8)),0)),"",INDEX($B$9:$B$33,COLUMN(AK$41)-COLUMN($AC$41)+1))</f>
        <v/>
      </c>
      <c r="AL57" s="16">
        <f>IF(ISERROR(MATCH($B24,OFFSET($F$8,COLUMN(AL$41)-COLUMN($AC$41)+1,0,1,COLUMNS($F$8:$K$8)),0)),"",INDEX($B$9:$B$33,COLUMN(AL$41)-COLUMN($AC$41)+1))</f>
        <v/>
      </c>
      <c r="AM57" s="16">
        <f>IF(ISERROR(MATCH($B24,OFFSET($F$8,COLUMN(AM$41)-COLUMN($AC$41)+1,0,1,COLUMNS($F$8:$K$8)),0)),"",INDEX($B$9:$B$33,COLUMN(AM$41)-COLUMN($AC$41)+1))</f>
        <v/>
      </c>
      <c r="AN57" s="16">
        <f>IF(ISERROR(MATCH($B24,OFFSET($F$8,COLUMN(AN$41)-COLUMN($AC$41)+1,0,1,COLUMNS($F$8:$K$8)),0)),"",INDEX($B$9:$B$33,COLUMN(AN$41)-COLUMN($AC$41)+1))</f>
        <v/>
      </c>
      <c r="AO57" s="16">
        <f>IF(ISERROR(MATCH($B24,OFFSET($F$8,COLUMN(AO$41)-COLUMN($AC$41)+1,0,1,COLUMNS($F$8:$K$8)),0)),"",INDEX($B$9:$B$33,COLUMN(AO$41)-COLUMN($AC$41)+1))</f>
        <v/>
      </c>
      <c r="AP57" s="16">
        <f>IF(ISERROR(MATCH($B24,OFFSET($F$8,COLUMN(AP$41)-COLUMN($AC$41)+1,0,1,COLUMNS($F$8:$K$8)),0)),"",INDEX($B$9:$B$33,COLUMN(AP$41)-COLUMN($AC$41)+1))</f>
        <v/>
      </c>
      <c r="AQ57" s="16">
        <f>IF(ISERROR(MATCH($B24,OFFSET($F$8,COLUMN(AQ$41)-COLUMN($AC$41)+1,0,1,COLUMNS($F$8:$K$8)),0)),"",INDEX($B$9:$B$33,COLUMN(AQ$41)-COLUMN($AC$41)+1))</f>
        <v/>
      </c>
      <c r="AR57" s="16">
        <f>IF(ISERROR(MATCH($B24,OFFSET($F$8,COLUMN(AR$41)-COLUMN($AC$41)+1,0,1,COLUMNS($F$8:$K$8)),0)),"",INDEX($B$9:$B$33,COLUMN(AR$41)-COLUMN($AC$41)+1))</f>
        <v/>
      </c>
      <c r="AS57" s="16">
        <f>IF(ISERROR(MATCH($B24,OFFSET($F$8,COLUMN(AS$41)-COLUMN($AC$41)+1,0,1,COLUMNS($F$8:$K$8)),0)),"",INDEX($B$9:$B$33,COLUMN(AS$41)-COLUMN($AC$41)+1))</f>
        <v/>
      </c>
      <c r="AT57" s="16">
        <f>IF(ISERROR(MATCH($B24,OFFSET($F$8,COLUMN(AT$41)-COLUMN($AC$41)+1,0,1,COLUMNS($F$8:$K$8)),0)),"",INDEX($B$9:$B$33,COLUMN(AT$41)-COLUMN($AC$41)+1))</f>
        <v/>
      </c>
      <c r="AU57" s="16">
        <f>IF(ISERROR(MATCH($B24,OFFSET($F$8,COLUMN(AU$41)-COLUMN($AC$41)+1,0,1,COLUMNS($F$8:$K$8)),0)),"",INDEX($B$9:$B$33,COLUMN(AU$41)-COLUMN($AC$41)+1))</f>
        <v/>
      </c>
      <c r="AV57" s="16">
        <f>IF(ISERROR(MATCH($B24,OFFSET($F$8,COLUMN(AV$41)-COLUMN($AC$41)+1,0,1,COLUMNS($F$8:$K$8)),0)),"",INDEX($B$9:$B$33,COLUMN(AV$41)-COLUMN($AC$41)+1))</f>
        <v/>
      </c>
      <c r="AW57" s="16">
        <f>IF(ISERROR(MATCH($B24,OFFSET($F$8,COLUMN(AW$41)-COLUMN($AC$41)+1,0,1,COLUMNS($F$8:$K$8)),0)),"",INDEX($B$9:$B$33,COLUMN(AW$41)-COLUMN($AC$41)+1))</f>
        <v/>
      </c>
      <c r="AX57" s="16">
        <f>IF(ISERROR(MATCH($B24,OFFSET($F$8,COLUMN(AX$41)-COLUMN($AC$41)+1,0,1,COLUMNS($F$8:$K$8)),0)),"",INDEX($B$9:$B$33,COLUMN(AX$41)-COLUMN($AC$41)+1))</f>
        <v/>
      </c>
      <c r="AY57" s="16">
        <f>IF(ISERROR(MATCH($B24,OFFSET($F$8,COLUMN(AY$41)-COLUMN($AC$41)+1,0,1,COLUMNS($F$8:$K$8)),0)),"",INDEX($B$9:$B$33,COLUMN(AY$41)-COLUMN($AC$41)+1))</f>
        <v/>
      </c>
      <c r="AZ57" s="16">
        <f>IF(ISERROR(MATCH($B24,OFFSET($F$8,COLUMN(AZ$41)-COLUMN($AC$41)+1,0,1,COLUMNS($F$8:$K$8)),0)),"",INDEX($B$9:$B$33,COLUMN(AZ$41)-COLUMN($AC$41)+1))</f>
        <v/>
      </c>
      <c r="BA57" s="16">
        <f>IF(ISERROR(MATCH($B24,OFFSET($F$8,COLUMN(BA$41)-COLUMN($AC$41)+1,0,1,COLUMNS($F$8:$K$8)),0)),"",INDEX($B$9:$B$33,COLUMN(BA$41)-COLUMN($AC$41)+1))</f>
        <v/>
      </c>
      <c r="BB57" s="4" t="n"/>
      <c r="BC57" s="16">
        <f>IF(AC57="","",INDEX($R$9:$R$33,MATCH(AC57,$B$9:$B$33,0)))</f>
        <v/>
      </c>
      <c r="BD57" s="16">
        <f>IF(AD57="","",INDEX($R$9:$R$33,MATCH(AD57,$B$9:$B$33,0)))</f>
        <v/>
      </c>
      <c r="BE57" s="16">
        <f>IF(AE57="","",INDEX($R$9:$R$33,MATCH(AE57,$B$9:$B$33,0)))</f>
        <v/>
      </c>
      <c r="BF57" s="16">
        <f>IF(AF57="","",INDEX($R$9:$R$33,MATCH(AF57,$B$9:$B$33,0)))</f>
        <v/>
      </c>
      <c r="BG57" s="16">
        <f>IF(AG57="","",INDEX($R$9:$R$33,MATCH(AG57,$B$9:$B$33,0)))</f>
        <v/>
      </c>
      <c r="BH57" s="16">
        <f>IF(AH57="","",INDEX($R$9:$R$33,MATCH(AH57,$B$9:$B$33,0)))</f>
        <v/>
      </c>
      <c r="BI57" s="16">
        <f>IF(AI57="","",INDEX($R$9:$R$33,MATCH(AI57,$B$9:$B$33,0)))</f>
        <v/>
      </c>
      <c r="BJ57" s="16">
        <f>IF(AJ57="","",INDEX($R$9:$R$33,MATCH(AJ57,$B$9:$B$33,0)))</f>
        <v/>
      </c>
      <c r="BK57" s="16">
        <f>IF(AK57="","",INDEX($R$9:$R$33,MATCH(AK57,$B$9:$B$33,0)))</f>
        <v/>
      </c>
      <c r="BL57" s="16">
        <f>IF(AL57="","",INDEX($R$9:$R$33,MATCH(AL57,$B$9:$B$33,0)))</f>
        <v/>
      </c>
      <c r="BM57" s="16">
        <f>IF(AM57="","",INDEX($R$9:$R$33,MATCH(AM57,$B$9:$B$33,0)))</f>
        <v/>
      </c>
      <c r="BN57" s="16">
        <f>IF(AN57="","",INDEX($R$9:$R$33,MATCH(AN57,$B$9:$B$33,0)))</f>
        <v/>
      </c>
      <c r="BO57" s="16">
        <f>IF(AO57="","",INDEX($R$9:$R$33,MATCH(AO57,$B$9:$B$33,0)))</f>
        <v/>
      </c>
      <c r="BP57" s="16">
        <f>IF(AP57="","",INDEX($R$9:$R$33,MATCH(AP57,$B$9:$B$33,0)))</f>
        <v/>
      </c>
      <c r="BQ57" s="16">
        <f>IF(AQ57="","",INDEX($R$9:$R$33,MATCH(AQ57,$B$9:$B$33,0)))</f>
        <v/>
      </c>
      <c r="BR57" s="16">
        <f>IF(AR57="","",INDEX($R$9:$R$33,MATCH(AR57,$B$9:$B$33,0)))</f>
        <v/>
      </c>
      <c r="BS57" s="16">
        <f>IF(AS57="","",INDEX($R$9:$R$33,MATCH(AS57,$B$9:$B$33,0)))</f>
        <v/>
      </c>
      <c r="BT57" s="16">
        <f>IF(AT57="","",INDEX($R$9:$R$33,MATCH(AT57,$B$9:$B$33,0)))</f>
        <v/>
      </c>
      <c r="BU57" s="16">
        <f>IF(AU57="","",INDEX($R$9:$R$33,MATCH(AU57,$B$9:$B$33,0)))</f>
        <v/>
      </c>
      <c r="BV57" s="16">
        <f>IF(AV57="","",INDEX($R$9:$R$33,MATCH(AV57,$B$9:$B$33,0)))</f>
        <v/>
      </c>
      <c r="BW57" s="16">
        <f>IF(AW57="","",INDEX($R$9:$R$33,MATCH(AW57,$B$9:$B$33,0)))</f>
        <v/>
      </c>
      <c r="BX57" s="16">
        <f>IF(AX57="","",INDEX($R$9:$R$33,MATCH(AX57,$B$9:$B$33,0)))</f>
        <v/>
      </c>
      <c r="BY57" s="16">
        <f>IF(AY57="","",INDEX($R$9:$R$33,MATCH(AY57,$B$9:$B$33,0)))</f>
        <v/>
      </c>
      <c r="BZ57" s="16">
        <f>IF(AZ57="","",INDEX($R$9:$R$33,MATCH(AZ57,$B$9:$B$33,0)))</f>
        <v/>
      </c>
      <c r="CA57" s="16">
        <f>IF(BA57="","",INDEX($R$9:$R$33,MATCH(BA57,$B$9:$B$33,0)))</f>
        <v/>
      </c>
      <c r="CB57" s="4" t="n"/>
      <c r="CC57" s="23">
        <f>IF(C24="",NA(),IF(O24=0,NA(),P24))</f>
        <v/>
      </c>
      <c r="CD57" s="24">
        <f>IF(C24="",NA(),IF(O24=0,NA(),IF(T24&lt;=0.01,O24,NA())))</f>
        <v/>
      </c>
      <c r="CE57" s="24">
        <f>IF(C24="",NA(),IF(ISERROR(CD57),NA(),N24-O24))</f>
        <v/>
      </c>
      <c r="CF57" s="24">
        <f>IF(C24="",NA(),IF(ISERROR(CD57),NA(),O24-L24))</f>
        <v/>
      </c>
      <c r="CG57" s="24">
        <f>IF(C24="",NA(),IF(O24=0,NA(),IF(T24&gt;0,O24,NA())))</f>
        <v/>
      </c>
      <c r="CH57" s="24">
        <f>IF(C24="",NA(),IF(ISERROR(CG57),NA(),N24-O24))</f>
        <v/>
      </c>
      <c r="CI57" s="24">
        <f>IF(C24="",NA(),IF(ISERROR(CG57),NA(),O24-L24))</f>
        <v/>
      </c>
      <c r="CJ57" s="23">
        <f>IF(C24="",NA(),IF(O24=0,NA(),T24))</f>
        <v/>
      </c>
      <c r="CK57" s="23">
        <f>IF(C24="",NA(),IF(O24=0,S24/5,NA()))</f>
        <v/>
      </c>
      <c r="CL57" s="23">
        <f>IF(C24="",NA(),IF(O24=0,S24,NA()))</f>
        <v/>
      </c>
      <c r="CM57" s="50">
        <f>OFFSET(CM57,-1,0,1,1)+1</f>
        <v/>
      </c>
    </row>
    <row r="58" ht="20" customFormat="1" customHeight="1" s="3">
      <c r="L58" s="15" t="n"/>
      <c r="V58" s="16">
        <f>IF(F25="",0,INDEX($Q$9:$Q$33,MATCH(F25,$B$9:$B$33,0)))</f>
        <v/>
      </c>
      <c r="W58" s="16">
        <f>IF(G25="",0,INDEX($Q$9:$Q$33,MATCH(G25,$B$9:$B$33,0)))</f>
        <v/>
      </c>
      <c r="X58" s="16">
        <f>IF(H25="",0,INDEX($Q$9:$Q$33,MATCH(H25,$B$9:$B$33,0)))</f>
        <v/>
      </c>
      <c r="Y58" s="16">
        <f>IF(I25="",0,INDEX($Q$9:$Q$33,MATCH(I25,$B$9:$B$33,0)))</f>
        <v/>
      </c>
      <c r="Z58" s="16">
        <f>IF(J25="",0,INDEX($Q$9:$Q$33,MATCH(J25,$B$9:$B$33,0)))</f>
        <v/>
      </c>
      <c r="AA58" s="16">
        <f>IF(K25="",0,INDEX($Q$9:$Q$33,MATCH(K25,$B$9:$B$33,0)))</f>
        <v/>
      </c>
      <c r="AB58" s="4" t="n"/>
      <c r="AC58" s="16">
        <f>IF(ISERROR(MATCH($B25,OFFSET($F$8,COLUMN(AC$41)-COLUMN($AC$41)+1,0,1,COLUMNS($F$8:$K$8)),0)),"",INDEX($B$9:$B$33,COLUMN(AC$41)-COLUMN($AC$41)+1))</f>
        <v/>
      </c>
      <c r="AD58" s="16">
        <f>IF(ISERROR(MATCH($B25,OFFSET($F$8,COLUMN(AD$41)-COLUMN($AC$41)+1,0,1,COLUMNS($F$8:$K$8)),0)),"",INDEX($B$9:$B$33,COLUMN(AD$41)-COLUMN($AC$41)+1))</f>
        <v/>
      </c>
      <c r="AE58" s="16">
        <f>IF(ISERROR(MATCH($B25,OFFSET($F$8,COLUMN(AE$41)-COLUMN($AC$41)+1,0,1,COLUMNS($F$8:$K$8)),0)),"",INDEX($B$9:$B$33,COLUMN(AE$41)-COLUMN($AC$41)+1))</f>
        <v/>
      </c>
      <c r="AF58" s="16">
        <f>IF(ISERROR(MATCH($B25,OFFSET($F$8,COLUMN(AF$41)-COLUMN($AC$41)+1,0,1,COLUMNS($F$8:$K$8)),0)),"",INDEX($B$9:$B$33,COLUMN(AF$41)-COLUMN($AC$41)+1))</f>
        <v/>
      </c>
      <c r="AG58" s="16">
        <f>IF(ISERROR(MATCH($B25,OFFSET($F$8,COLUMN(AG$41)-COLUMN($AC$41)+1,0,1,COLUMNS($F$8:$K$8)),0)),"",INDEX($B$9:$B$33,COLUMN(AG$41)-COLUMN($AC$41)+1))</f>
        <v/>
      </c>
      <c r="AH58" s="16">
        <f>IF(ISERROR(MATCH($B25,OFFSET($F$8,COLUMN(AH$41)-COLUMN($AC$41)+1,0,1,COLUMNS($F$8:$K$8)),0)),"",INDEX($B$9:$B$33,COLUMN(AH$41)-COLUMN($AC$41)+1))</f>
        <v/>
      </c>
      <c r="AI58" s="16">
        <f>IF(ISERROR(MATCH($B25,OFFSET($F$8,COLUMN(AI$41)-COLUMN($AC$41)+1,0,1,COLUMNS($F$8:$K$8)),0)),"",INDEX($B$9:$B$33,COLUMN(AI$41)-COLUMN($AC$41)+1))</f>
        <v/>
      </c>
      <c r="AJ58" s="16">
        <f>IF(ISERROR(MATCH($B25,OFFSET($F$8,COLUMN(AJ$41)-COLUMN($AC$41)+1,0,1,COLUMNS($F$8:$K$8)),0)),"",INDEX($B$9:$B$33,COLUMN(AJ$41)-COLUMN($AC$41)+1))</f>
        <v/>
      </c>
      <c r="AK58" s="16">
        <f>IF(ISERROR(MATCH($B25,OFFSET($F$8,COLUMN(AK$41)-COLUMN($AC$41)+1,0,1,COLUMNS($F$8:$K$8)),0)),"",INDEX($B$9:$B$33,COLUMN(AK$41)-COLUMN($AC$41)+1))</f>
        <v/>
      </c>
      <c r="AL58" s="16">
        <f>IF(ISERROR(MATCH($B25,OFFSET($F$8,COLUMN(AL$41)-COLUMN($AC$41)+1,0,1,COLUMNS($F$8:$K$8)),0)),"",INDEX($B$9:$B$33,COLUMN(AL$41)-COLUMN($AC$41)+1))</f>
        <v/>
      </c>
      <c r="AM58" s="16">
        <f>IF(ISERROR(MATCH($B25,OFFSET($F$8,COLUMN(AM$41)-COLUMN($AC$41)+1,0,1,COLUMNS($F$8:$K$8)),0)),"",INDEX($B$9:$B$33,COLUMN(AM$41)-COLUMN($AC$41)+1))</f>
        <v/>
      </c>
      <c r="AN58" s="16">
        <f>IF(ISERROR(MATCH($B25,OFFSET($F$8,COLUMN(AN$41)-COLUMN($AC$41)+1,0,1,COLUMNS($F$8:$K$8)),0)),"",INDEX($B$9:$B$33,COLUMN(AN$41)-COLUMN($AC$41)+1))</f>
        <v/>
      </c>
      <c r="AO58" s="16">
        <f>IF(ISERROR(MATCH($B25,OFFSET($F$8,COLUMN(AO$41)-COLUMN($AC$41)+1,0,1,COLUMNS($F$8:$K$8)),0)),"",INDEX($B$9:$B$33,COLUMN(AO$41)-COLUMN($AC$41)+1))</f>
        <v/>
      </c>
      <c r="AP58" s="16">
        <f>IF(ISERROR(MATCH($B25,OFFSET($F$8,COLUMN(AP$41)-COLUMN($AC$41)+1,0,1,COLUMNS($F$8:$K$8)),0)),"",INDEX($B$9:$B$33,COLUMN(AP$41)-COLUMN($AC$41)+1))</f>
        <v/>
      </c>
      <c r="AQ58" s="16">
        <f>IF(ISERROR(MATCH($B25,OFFSET($F$8,COLUMN(AQ$41)-COLUMN($AC$41)+1,0,1,COLUMNS($F$8:$K$8)),0)),"",INDEX($B$9:$B$33,COLUMN(AQ$41)-COLUMN($AC$41)+1))</f>
        <v/>
      </c>
      <c r="AR58" s="16">
        <f>IF(ISERROR(MATCH($B25,OFFSET($F$8,COLUMN(AR$41)-COLUMN($AC$41)+1,0,1,COLUMNS($F$8:$K$8)),0)),"",INDEX($B$9:$B$33,COLUMN(AR$41)-COLUMN($AC$41)+1))</f>
        <v/>
      </c>
      <c r="AS58" s="16">
        <f>IF(ISERROR(MATCH($B25,OFFSET($F$8,COLUMN(AS$41)-COLUMN($AC$41)+1,0,1,COLUMNS($F$8:$K$8)),0)),"",INDEX($B$9:$B$33,COLUMN(AS$41)-COLUMN($AC$41)+1))</f>
        <v/>
      </c>
      <c r="AT58" s="16">
        <f>IF(ISERROR(MATCH($B25,OFFSET($F$8,COLUMN(AT$41)-COLUMN($AC$41)+1,0,1,COLUMNS($F$8:$K$8)),0)),"",INDEX($B$9:$B$33,COLUMN(AT$41)-COLUMN($AC$41)+1))</f>
        <v/>
      </c>
      <c r="AU58" s="16">
        <f>IF(ISERROR(MATCH($B25,OFFSET($F$8,COLUMN(AU$41)-COLUMN($AC$41)+1,0,1,COLUMNS($F$8:$K$8)),0)),"",INDEX($B$9:$B$33,COLUMN(AU$41)-COLUMN($AC$41)+1))</f>
        <v/>
      </c>
      <c r="AV58" s="16">
        <f>IF(ISERROR(MATCH($B25,OFFSET($F$8,COLUMN(AV$41)-COLUMN($AC$41)+1,0,1,COLUMNS($F$8:$K$8)),0)),"",INDEX($B$9:$B$33,COLUMN(AV$41)-COLUMN($AC$41)+1))</f>
        <v/>
      </c>
      <c r="AW58" s="16">
        <f>IF(ISERROR(MATCH($B25,OFFSET($F$8,COLUMN(AW$41)-COLUMN($AC$41)+1,0,1,COLUMNS($F$8:$K$8)),0)),"",INDEX($B$9:$B$33,COLUMN(AW$41)-COLUMN($AC$41)+1))</f>
        <v/>
      </c>
      <c r="AX58" s="16">
        <f>IF(ISERROR(MATCH($B25,OFFSET($F$8,COLUMN(AX$41)-COLUMN($AC$41)+1,0,1,COLUMNS($F$8:$K$8)),0)),"",INDEX($B$9:$B$33,COLUMN(AX$41)-COLUMN($AC$41)+1))</f>
        <v/>
      </c>
      <c r="AY58" s="16">
        <f>IF(ISERROR(MATCH($B25,OFFSET($F$8,COLUMN(AY$41)-COLUMN($AC$41)+1,0,1,COLUMNS($F$8:$K$8)),0)),"",INDEX($B$9:$B$33,COLUMN(AY$41)-COLUMN($AC$41)+1))</f>
        <v/>
      </c>
      <c r="AZ58" s="16">
        <f>IF(ISERROR(MATCH($B25,OFFSET($F$8,COLUMN(AZ$41)-COLUMN($AC$41)+1,0,1,COLUMNS($F$8:$K$8)),0)),"",INDEX($B$9:$B$33,COLUMN(AZ$41)-COLUMN($AC$41)+1))</f>
        <v/>
      </c>
      <c r="BA58" s="16">
        <f>IF(ISERROR(MATCH($B25,OFFSET($F$8,COLUMN(BA$41)-COLUMN($AC$41)+1,0,1,COLUMNS($F$8:$K$8)),0)),"",INDEX($B$9:$B$33,COLUMN(BA$41)-COLUMN($AC$41)+1))</f>
        <v/>
      </c>
      <c r="BB58" s="4" t="n"/>
      <c r="BC58" s="16">
        <f>IF(AC58="","",INDEX($R$9:$R$33,MATCH(AC58,$B$9:$B$33,0)))</f>
        <v/>
      </c>
      <c r="BD58" s="16">
        <f>IF(AD58="","",INDEX($R$9:$R$33,MATCH(AD58,$B$9:$B$33,0)))</f>
        <v/>
      </c>
      <c r="BE58" s="16">
        <f>IF(AE58="","",INDEX($R$9:$R$33,MATCH(AE58,$B$9:$B$33,0)))</f>
        <v/>
      </c>
      <c r="BF58" s="16">
        <f>IF(AF58="","",INDEX($R$9:$R$33,MATCH(AF58,$B$9:$B$33,0)))</f>
        <v/>
      </c>
      <c r="BG58" s="16">
        <f>IF(AG58="","",INDEX($R$9:$R$33,MATCH(AG58,$B$9:$B$33,0)))</f>
        <v/>
      </c>
      <c r="BH58" s="16">
        <f>IF(AH58="","",INDEX($R$9:$R$33,MATCH(AH58,$B$9:$B$33,0)))</f>
        <v/>
      </c>
      <c r="BI58" s="16">
        <f>IF(AI58="","",INDEX($R$9:$R$33,MATCH(AI58,$B$9:$B$33,0)))</f>
        <v/>
      </c>
      <c r="BJ58" s="16">
        <f>IF(AJ58="","",INDEX($R$9:$R$33,MATCH(AJ58,$B$9:$B$33,0)))</f>
        <v/>
      </c>
      <c r="BK58" s="16">
        <f>IF(AK58="","",INDEX($R$9:$R$33,MATCH(AK58,$B$9:$B$33,0)))</f>
        <v/>
      </c>
      <c r="BL58" s="16">
        <f>IF(AL58="","",INDEX($R$9:$R$33,MATCH(AL58,$B$9:$B$33,0)))</f>
        <v/>
      </c>
      <c r="BM58" s="16">
        <f>IF(AM58="","",INDEX($R$9:$R$33,MATCH(AM58,$B$9:$B$33,0)))</f>
        <v/>
      </c>
      <c r="BN58" s="16">
        <f>IF(AN58="","",INDEX($R$9:$R$33,MATCH(AN58,$B$9:$B$33,0)))</f>
        <v/>
      </c>
      <c r="BO58" s="16">
        <f>IF(AO58="","",INDEX($R$9:$R$33,MATCH(AO58,$B$9:$B$33,0)))</f>
        <v/>
      </c>
      <c r="BP58" s="16">
        <f>IF(AP58="","",INDEX($R$9:$R$33,MATCH(AP58,$B$9:$B$33,0)))</f>
        <v/>
      </c>
      <c r="BQ58" s="16">
        <f>IF(AQ58="","",INDEX($R$9:$R$33,MATCH(AQ58,$B$9:$B$33,0)))</f>
        <v/>
      </c>
      <c r="BR58" s="16">
        <f>IF(AR58="","",INDEX($R$9:$R$33,MATCH(AR58,$B$9:$B$33,0)))</f>
        <v/>
      </c>
      <c r="BS58" s="16">
        <f>IF(AS58="","",INDEX($R$9:$R$33,MATCH(AS58,$B$9:$B$33,0)))</f>
        <v/>
      </c>
      <c r="BT58" s="16">
        <f>IF(AT58="","",INDEX($R$9:$R$33,MATCH(AT58,$B$9:$B$33,0)))</f>
        <v/>
      </c>
      <c r="BU58" s="16">
        <f>IF(AU58="","",INDEX($R$9:$R$33,MATCH(AU58,$B$9:$B$33,0)))</f>
        <v/>
      </c>
      <c r="BV58" s="16">
        <f>IF(AV58="","",INDEX($R$9:$R$33,MATCH(AV58,$B$9:$B$33,0)))</f>
        <v/>
      </c>
      <c r="BW58" s="16">
        <f>IF(AW58="","",INDEX($R$9:$R$33,MATCH(AW58,$B$9:$B$33,0)))</f>
        <v/>
      </c>
      <c r="BX58" s="16">
        <f>IF(AX58="","",INDEX($R$9:$R$33,MATCH(AX58,$B$9:$B$33,0)))</f>
        <v/>
      </c>
      <c r="BY58" s="16">
        <f>IF(AY58="","",INDEX($R$9:$R$33,MATCH(AY58,$B$9:$B$33,0)))</f>
        <v/>
      </c>
      <c r="BZ58" s="16">
        <f>IF(AZ58="","",INDEX($R$9:$R$33,MATCH(AZ58,$B$9:$B$33,0)))</f>
        <v/>
      </c>
      <c r="CA58" s="16">
        <f>IF(BA58="","",INDEX($R$9:$R$33,MATCH(BA58,$B$9:$B$33,0)))</f>
        <v/>
      </c>
      <c r="CB58" s="4" t="n"/>
      <c r="CC58" s="23">
        <f>IF(C25="",NA(),IF(O25=0,NA(),P25))</f>
        <v/>
      </c>
      <c r="CD58" s="24">
        <f>IF(C25="",NA(),IF(O25=0,NA(),IF(T25&lt;=0.01,O25,NA())))</f>
        <v/>
      </c>
      <c r="CE58" s="24">
        <f>IF(C25="",NA(),IF(ISERROR(CD58),NA(),N25-O25))</f>
        <v/>
      </c>
      <c r="CF58" s="24">
        <f>IF(C25="",NA(),IF(ISERROR(CD58),NA(),O25-L25))</f>
        <v/>
      </c>
      <c r="CG58" s="24">
        <f>IF(C25="",NA(),IF(O25=0,NA(),IF(T25&gt;0,O25,NA())))</f>
        <v/>
      </c>
      <c r="CH58" s="24">
        <f>IF(C25="",NA(),IF(ISERROR(CG58),NA(),N25-O25))</f>
        <v/>
      </c>
      <c r="CI58" s="24">
        <f>IF(C25="",NA(),IF(ISERROR(CG58),NA(),O25-L25))</f>
        <v/>
      </c>
      <c r="CJ58" s="23">
        <f>IF(C25="",NA(),IF(O25=0,NA(),T25))</f>
        <v/>
      </c>
      <c r="CK58" s="23">
        <f>IF(C25="",NA(),IF(O25=0,S25/5,NA()))</f>
        <v/>
      </c>
      <c r="CL58" s="23">
        <f>IF(C25="",NA(),IF(O25=0,S25,NA()))</f>
        <v/>
      </c>
      <c r="CM58" s="50">
        <f>OFFSET(CM58,-1,0,1,1)+1</f>
        <v/>
      </c>
    </row>
    <row r="59" ht="20" customFormat="1" customHeight="1" s="3">
      <c r="L59" s="15" t="n"/>
      <c r="V59" s="16">
        <f>IF(F26="",0,INDEX($Q$9:$Q$33,MATCH(F26,$B$9:$B$33,0)))</f>
        <v/>
      </c>
      <c r="W59" s="16">
        <f>IF(G26="",0,INDEX($Q$9:$Q$33,MATCH(G26,$B$9:$B$33,0)))</f>
        <v/>
      </c>
      <c r="X59" s="16">
        <f>IF(H26="",0,INDEX($Q$9:$Q$33,MATCH(H26,$B$9:$B$33,0)))</f>
        <v/>
      </c>
      <c r="Y59" s="16">
        <f>IF(I26="",0,INDEX($Q$9:$Q$33,MATCH(I26,$B$9:$B$33,0)))</f>
        <v/>
      </c>
      <c r="Z59" s="16">
        <f>IF(J26="",0,INDEX($Q$9:$Q$33,MATCH(J26,$B$9:$B$33,0)))</f>
        <v/>
      </c>
      <c r="AA59" s="16">
        <f>IF(K26="",0,INDEX($Q$9:$Q$33,MATCH(K26,$B$9:$B$33,0)))</f>
        <v/>
      </c>
      <c r="AB59" s="4" t="n"/>
      <c r="AC59" s="16">
        <f>IF(ISERROR(MATCH($B26,OFFSET($F$8,COLUMN(AC$41)-COLUMN($AC$41)+1,0,1,COLUMNS($F$8:$K$8)),0)),"",INDEX($B$9:$B$33,COLUMN(AC$41)-COLUMN($AC$41)+1))</f>
        <v/>
      </c>
      <c r="AD59" s="16">
        <f>IF(ISERROR(MATCH($B26,OFFSET($F$8,COLUMN(AD$41)-COLUMN($AC$41)+1,0,1,COLUMNS($F$8:$K$8)),0)),"",INDEX($B$9:$B$33,COLUMN(AD$41)-COLUMN($AC$41)+1))</f>
        <v/>
      </c>
      <c r="AE59" s="16">
        <f>IF(ISERROR(MATCH($B26,OFFSET($F$8,COLUMN(AE$41)-COLUMN($AC$41)+1,0,1,COLUMNS($F$8:$K$8)),0)),"",INDEX($B$9:$B$33,COLUMN(AE$41)-COLUMN($AC$41)+1))</f>
        <v/>
      </c>
      <c r="AF59" s="16">
        <f>IF(ISERROR(MATCH($B26,OFFSET($F$8,COLUMN(AF$41)-COLUMN($AC$41)+1,0,1,COLUMNS($F$8:$K$8)),0)),"",INDEX($B$9:$B$33,COLUMN(AF$41)-COLUMN($AC$41)+1))</f>
        <v/>
      </c>
      <c r="AG59" s="16">
        <f>IF(ISERROR(MATCH($B26,OFFSET($F$8,COLUMN(AG$41)-COLUMN($AC$41)+1,0,1,COLUMNS($F$8:$K$8)),0)),"",INDEX($B$9:$B$33,COLUMN(AG$41)-COLUMN($AC$41)+1))</f>
        <v/>
      </c>
      <c r="AH59" s="16">
        <f>IF(ISERROR(MATCH($B26,OFFSET($F$8,COLUMN(AH$41)-COLUMN($AC$41)+1,0,1,COLUMNS($F$8:$K$8)),0)),"",INDEX($B$9:$B$33,COLUMN(AH$41)-COLUMN($AC$41)+1))</f>
        <v/>
      </c>
      <c r="AI59" s="16">
        <f>IF(ISERROR(MATCH($B26,OFFSET($F$8,COLUMN(AI$41)-COLUMN($AC$41)+1,0,1,COLUMNS($F$8:$K$8)),0)),"",INDEX($B$9:$B$33,COLUMN(AI$41)-COLUMN($AC$41)+1))</f>
        <v/>
      </c>
      <c r="AJ59" s="16">
        <f>IF(ISERROR(MATCH($B26,OFFSET($F$8,COLUMN(AJ$41)-COLUMN($AC$41)+1,0,1,COLUMNS($F$8:$K$8)),0)),"",INDEX($B$9:$B$33,COLUMN(AJ$41)-COLUMN($AC$41)+1))</f>
        <v/>
      </c>
      <c r="AK59" s="16">
        <f>IF(ISERROR(MATCH($B26,OFFSET($F$8,COLUMN(AK$41)-COLUMN($AC$41)+1,0,1,COLUMNS($F$8:$K$8)),0)),"",INDEX($B$9:$B$33,COLUMN(AK$41)-COLUMN($AC$41)+1))</f>
        <v/>
      </c>
      <c r="AL59" s="16">
        <f>IF(ISERROR(MATCH($B26,OFFSET($F$8,COLUMN(AL$41)-COLUMN($AC$41)+1,0,1,COLUMNS($F$8:$K$8)),0)),"",INDEX($B$9:$B$33,COLUMN(AL$41)-COLUMN($AC$41)+1))</f>
        <v/>
      </c>
      <c r="AM59" s="16">
        <f>IF(ISERROR(MATCH($B26,OFFSET($F$8,COLUMN(AM$41)-COLUMN($AC$41)+1,0,1,COLUMNS($F$8:$K$8)),0)),"",INDEX($B$9:$B$33,COLUMN(AM$41)-COLUMN($AC$41)+1))</f>
        <v/>
      </c>
      <c r="AN59" s="16">
        <f>IF(ISERROR(MATCH($B26,OFFSET($F$8,COLUMN(AN$41)-COLUMN($AC$41)+1,0,1,COLUMNS($F$8:$K$8)),0)),"",INDEX($B$9:$B$33,COLUMN(AN$41)-COLUMN($AC$41)+1))</f>
        <v/>
      </c>
      <c r="AO59" s="16">
        <f>IF(ISERROR(MATCH($B26,OFFSET($F$8,COLUMN(AO$41)-COLUMN($AC$41)+1,0,1,COLUMNS($F$8:$K$8)),0)),"",INDEX($B$9:$B$33,COLUMN(AO$41)-COLUMN($AC$41)+1))</f>
        <v/>
      </c>
      <c r="AP59" s="16">
        <f>IF(ISERROR(MATCH($B26,OFFSET($F$8,COLUMN(AP$41)-COLUMN($AC$41)+1,0,1,COLUMNS($F$8:$K$8)),0)),"",INDEX($B$9:$B$33,COLUMN(AP$41)-COLUMN($AC$41)+1))</f>
        <v/>
      </c>
      <c r="AQ59" s="16">
        <f>IF(ISERROR(MATCH($B26,OFFSET($F$8,COLUMN(AQ$41)-COLUMN($AC$41)+1,0,1,COLUMNS($F$8:$K$8)),0)),"",INDEX($B$9:$B$33,COLUMN(AQ$41)-COLUMN($AC$41)+1))</f>
        <v/>
      </c>
      <c r="AR59" s="16">
        <f>IF(ISERROR(MATCH($B26,OFFSET($F$8,COLUMN(AR$41)-COLUMN($AC$41)+1,0,1,COLUMNS($F$8:$K$8)),0)),"",INDEX($B$9:$B$33,COLUMN(AR$41)-COLUMN($AC$41)+1))</f>
        <v/>
      </c>
      <c r="AS59" s="16">
        <f>IF(ISERROR(MATCH($B26,OFFSET($F$8,COLUMN(AS$41)-COLUMN($AC$41)+1,0,1,COLUMNS($F$8:$K$8)),0)),"",INDEX($B$9:$B$33,COLUMN(AS$41)-COLUMN($AC$41)+1))</f>
        <v/>
      </c>
      <c r="AT59" s="16">
        <f>IF(ISERROR(MATCH($B26,OFFSET($F$8,COLUMN(AT$41)-COLUMN($AC$41)+1,0,1,COLUMNS($F$8:$K$8)),0)),"",INDEX($B$9:$B$33,COLUMN(AT$41)-COLUMN($AC$41)+1))</f>
        <v/>
      </c>
      <c r="AU59" s="16">
        <f>IF(ISERROR(MATCH($B26,OFFSET($F$8,COLUMN(AU$41)-COLUMN($AC$41)+1,0,1,COLUMNS($F$8:$K$8)),0)),"",INDEX($B$9:$B$33,COLUMN(AU$41)-COLUMN($AC$41)+1))</f>
        <v/>
      </c>
      <c r="AV59" s="16">
        <f>IF(ISERROR(MATCH($B26,OFFSET($F$8,COLUMN(AV$41)-COLUMN($AC$41)+1,0,1,COLUMNS($F$8:$K$8)),0)),"",INDEX($B$9:$B$33,COLUMN(AV$41)-COLUMN($AC$41)+1))</f>
        <v/>
      </c>
      <c r="AW59" s="16">
        <f>IF(ISERROR(MATCH($B26,OFFSET($F$8,COLUMN(AW$41)-COLUMN($AC$41)+1,0,1,COLUMNS($F$8:$K$8)),0)),"",INDEX($B$9:$B$33,COLUMN(AW$41)-COLUMN($AC$41)+1))</f>
        <v/>
      </c>
      <c r="AX59" s="16">
        <f>IF(ISERROR(MATCH($B26,OFFSET($F$8,COLUMN(AX$41)-COLUMN($AC$41)+1,0,1,COLUMNS($F$8:$K$8)),0)),"",INDEX($B$9:$B$33,COLUMN(AX$41)-COLUMN($AC$41)+1))</f>
        <v/>
      </c>
      <c r="AY59" s="16">
        <f>IF(ISERROR(MATCH($B26,OFFSET($F$8,COLUMN(AY$41)-COLUMN($AC$41)+1,0,1,COLUMNS($F$8:$K$8)),0)),"",INDEX($B$9:$B$33,COLUMN(AY$41)-COLUMN($AC$41)+1))</f>
        <v/>
      </c>
      <c r="AZ59" s="16">
        <f>IF(ISERROR(MATCH($B26,OFFSET($F$8,COLUMN(AZ$41)-COLUMN($AC$41)+1,0,1,COLUMNS($F$8:$K$8)),0)),"",INDEX($B$9:$B$33,COLUMN(AZ$41)-COLUMN($AC$41)+1))</f>
        <v/>
      </c>
      <c r="BA59" s="16">
        <f>IF(ISERROR(MATCH($B26,OFFSET($F$8,COLUMN(BA$41)-COLUMN($AC$41)+1,0,1,COLUMNS($F$8:$K$8)),0)),"",INDEX($B$9:$B$33,COLUMN(BA$41)-COLUMN($AC$41)+1))</f>
        <v/>
      </c>
      <c r="BB59" s="4" t="n"/>
      <c r="BC59" s="16">
        <f>IF(AC59="","",INDEX($R$9:$R$33,MATCH(AC59,$B$9:$B$33,0)))</f>
        <v/>
      </c>
      <c r="BD59" s="16">
        <f>IF(AD59="","",INDEX($R$9:$R$33,MATCH(AD59,$B$9:$B$33,0)))</f>
        <v/>
      </c>
      <c r="BE59" s="16">
        <f>IF(AE59="","",INDEX($R$9:$R$33,MATCH(AE59,$B$9:$B$33,0)))</f>
        <v/>
      </c>
      <c r="BF59" s="16">
        <f>IF(AF59="","",INDEX($R$9:$R$33,MATCH(AF59,$B$9:$B$33,0)))</f>
        <v/>
      </c>
      <c r="BG59" s="16">
        <f>IF(AG59="","",INDEX($R$9:$R$33,MATCH(AG59,$B$9:$B$33,0)))</f>
        <v/>
      </c>
      <c r="BH59" s="16">
        <f>IF(AH59="","",INDEX($R$9:$R$33,MATCH(AH59,$B$9:$B$33,0)))</f>
        <v/>
      </c>
      <c r="BI59" s="16">
        <f>IF(AI59="","",INDEX($R$9:$R$33,MATCH(AI59,$B$9:$B$33,0)))</f>
        <v/>
      </c>
      <c r="BJ59" s="16">
        <f>IF(AJ59="","",INDEX($R$9:$R$33,MATCH(AJ59,$B$9:$B$33,0)))</f>
        <v/>
      </c>
      <c r="BK59" s="16">
        <f>IF(AK59="","",INDEX($R$9:$R$33,MATCH(AK59,$B$9:$B$33,0)))</f>
        <v/>
      </c>
      <c r="BL59" s="16">
        <f>IF(AL59="","",INDEX($R$9:$R$33,MATCH(AL59,$B$9:$B$33,0)))</f>
        <v/>
      </c>
      <c r="BM59" s="16">
        <f>IF(AM59="","",INDEX($R$9:$R$33,MATCH(AM59,$B$9:$B$33,0)))</f>
        <v/>
      </c>
      <c r="BN59" s="16">
        <f>IF(AN59="","",INDEX($R$9:$R$33,MATCH(AN59,$B$9:$B$33,0)))</f>
        <v/>
      </c>
      <c r="BO59" s="16">
        <f>IF(AO59="","",INDEX($R$9:$R$33,MATCH(AO59,$B$9:$B$33,0)))</f>
        <v/>
      </c>
      <c r="BP59" s="16">
        <f>IF(AP59="","",INDEX($R$9:$R$33,MATCH(AP59,$B$9:$B$33,0)))</f>
        <v/>
      </c>
      <c r="BQ59" s="16">
        <f>IF(AQ59="","",INDEX($R$9:$R$33,MATCH(AQ59,$B$9:$B$33,0)))</f>
        <v/>
      </c>
      <c r="BR59" s="16">
        <f>IF(AR59="","",INDEX($R$9:$R$33,MATCH(AR59,$B$9:$B$33,0)))</f>
        <v/>
      </c>
      <c r="BS59" s="16">
        <f>IF(AS59="","",INDEX($R$9:$R$33,MATCH(AS59,$B$9:$B$33,0)))</f>
        <v/>
      </c>
      <c r="BT59" s="16">
        <f>IF(AT59="","",INDEX($R$9:$R$33,MATCH(AT59,$B$9:$B$33,0)))</f>
        <v/>
      </c>
      <c r="BU59" s="16">
        <f>IF(AU59="","",INDEX($R$9:$R$33,MATCH(AU59,$B$9:$B$33,0)))</f>
        <v/>
      </c>
      <c r="BV59" s="16">
        <f>IF(AV59="","",INDEX($R$9:$R$33,MATCH(AV59,$B$9:$B$33,0)))</f>
        <v/>
      </c>
      <c r="BW59" s="16">
        <f>IF(AW59="","",INDEX($R$9:$R$33,MATCH(AW59,$B$9:$B$33,0)))</f>
        <v/>
      </c>
      <c r="BX59" s="16">
        <f>IF(AX59="","",INDEX($R$9:$R$33,MATCH(AX59,$B$9:$B$33,0)))</f>
        <v/>
      </c>
      <c r="BY59" s="16">
        <f>IF(AY59="","",INDEX($R$9:$R$33,MATCH(AY59,$B$9:$B$33,0)))</f>
        <v/>
      </c>
      <c r="BZ59" s="16">
        <f>IF(AZ59="","",INDEX($R$9:$R$33,MATCH(AZ59,$B$9:$B$33,0)))</f>
        <v/>
      </c>
      <c r="CA59" s="16">
        <f>IF(BA59="","",INDEX($R$9:$R$33,MATCH(BA59,$B$9:$B$33,0)))</f>
        <v/>
      </c>
      <c r="CB59" s="4" t="n"/>
      <c r="CC59" s="23">
        <f>IF(C26="",NA(),IF(O26=0,NA(),P26))</f>
        <v/>
      </c>
      <c r="CD59" s="24">
        <f>IF(C26="",NA(),IF(O26=0,NA(),IF(T26&lt;=0.01,O26,NA())))</f>
        <v/>
      </c>
      <c r="CE59" s="24">
        <f>IF(C26="",NA(),IF(ISERROR(CD59),NA(),N26-O26))</f>
        <v/>
      </c>
      <c r="CF59" s="24">
        <f>IF(C26="",NA(),IF(ISERROR(CD59),NA(),O26-L26))</f>
        <v/>
      </c>
      <c r="CG59" s="24">
        <f>IF(C26="",NA(),IF(O26=0,NA(),IF(T26&gt;0,O26,NA())))</f>
        <v/>
      </c>
      <c r="CH59" s="24">
        <f>IF(C26="",NA(),IF(ISERROR(CG59),NA(),N26-O26))</f>
        <v/>
      </c>
      <c r="CI59" s="24">
        <f>IF(C26="",NA(),IF(ISERROR(CG59),NA(),O26-L26))</f>
        <v/>
      </c>
      <c r="CJ59" s="23">
        <f>IF(C26="",NA(),IF(O26=0,NA(),T26))</f>
        <v/>
      </c>
      <c r="CK59" s="23">
        <f>IF(C26="",NA(),IF(O26=0,S26/5,NA()))</f>
        <v/>
      </c>
      <c r="CL59" s="23">
        <f>IF(C26="",NA(),IF(O26=0,S26,NA()))</f>
        <v/>
      </c>
      <c r="CM59" s="50">
        <f>OFFSET(CM59,-1,0,1,1)+1</f>
        <v/>
      </c>
    </row>
    <row r="60" ht="20" customFormat="1" customHeight="1" s="3">
      <c r="L60" s="15" t="n"/>
      <c r="V60" s="16">
        <f>IF(F27="",0,INDEX($Q$9:$Q$33,MATCH(F27,$B$9:$B$33,0)))</f>
        <v/>
      </c>
      <c r="W60" s="16">
        <f>IF(G27="",0,INDEX($Q$9:$Q$33,MATCH(G27,$B$9:$B$33,0)))</f>
        <v/>
      </c>
      <c r="X60" s="16">
        <f>IF(H27="",0,INDEX($Q$9:$Q$33,MATCH(H27,$B$9:$B$33,0)))</f>
        <v/>
      </c>
      <c r="Y60" s="16">
        <f>IF(I27="",0,INDEX($Q$9:$Q$33,MATCH(I27,$B$9:$B$33,0)))</f>
        <v/>
      </c>
      <c r="Z60" s="16">
        <f>IF(J27="",0,INDEX($Q$9:$Q$33,MATCH(J27,$B$9:$B$33,0)))</f>
        <v/>
      </c>
      <c r="AA60" s="16">
        <f>IF(K27="",0,INDEX($Q$9:$Q$33,MATCH(K27,$B$9:$B$33,0)))</f>
        <v/>
      </c>
      <c r="AB60" s="4" t="n"/>
      <c r="AC60" s="16">
        <f>IF(ISERROR(MATCH($B27,OFFSET($F$8,COLUMN(AC$41)-COLUMN($AC$41)+1,0,1,COLUMNS($F$8:$K$8)),0)),"",INDEX($B$9:$B$33,COLUMN(AC$41)-COLUMN($AC$41)+1))</f>
        <v/>
      </c>
      <c r="AD60" s="16">
        <f>IF(ISERROR(MATCH($B27,OFFSET($F$8,COLUMN(AD$41)-COLUMN($AC$41)+1,0,1,COLUMNS($F$8:$K$8)),0)),"",INDEX($B$9:$B$33,COLUMN(AD$41)-COLUMN($AC$41)+1))</f>
        <v/>
      </c>
      <c r="AE60" s="16">
        <f>IF(ISERROR(MATCH($B27,OFFSET($F$8,COLUMN(AE$41)-COLUMN($AC$41)+1,0,1,COLUMNS($F$8:$K$8)),0)),"",INDEX($B$9:$B$33,COLUMN(AE$41)-COLUMN($AC$41)+1))</f>
        <v/>
      </c>
      <c r="AF60" s="16">
        <f>IF(ISERROR(MATCH($B27,OFFSET($F$8,COLUMN(AF$41)-COLUMN($AC$41)+1,0,1,COLUMNS($F$8:$K$8)),0)),"",INDEX($B$9:$B$33,COLUMN(AF$41)-COLUMN($AC$41)+1))</f>
        <v/>
      </c>
      <c r="AG60" s="16">
        <f>IF(ISERROR(MATCH($B27,OFFSET($F$8,COLUMN(AG$41)-COLUMN($AC$41)+1,0,1,COLUMNS($F$8:$K$8)),0)),"",INDEX($B$9:$B$33,COLUMN(AG$41)-COLUMN($AC$41)+1))</f>
        <v/>
      </c>
      <c r="AH60" s="16">
        <f>IF(ISERROR(MATCH($B27,OFFSET($F$8,COLUMN(AH$41)-COLUMN($AC$41)+1,0,1,COLUMNS($F$8:$K$8)),0)),"",INDEX($B$9:$B$33,COLUMN(AH$41)-COLUMN($AC$41)+1))</f>
        <v/>
      </c>
      <c r="AI60" s="16">
        <f>IF(ISERROR(MATCH($B27,OFFSET($F$8,COLUMN(AI$41)-COLUMN($AC$41)+1,0,1,COLUMNS($F$8:$K$8)),0)),"",INDEX($B$9:$B$33,COLUMN(AI$41)-COLUMN($AC$41)+1))</f>
        <v/>
      </c>
      <c r="AJ60" s="16">
        <f>IF(ISERROR(MATCH($B27,OFFSET($F$8,COLUMN(AJ$41)-COLUMN($AC$41)+1,0,1,COLUMNS($F$8:$K$8)),0)),"",INDEX($B$9:$B$33,COLUMN(AJ$41)-COLUMN($AC$41)+1))</f>
        <v/>
      </c>
      <c r="AK60" s="16">
        <f>IF(ISERROR(MATCH($B27,OFFSET($F$8,COLUMN(AK$41)-COLUMN($AC$41)+1,0,1,COLUMNS($F$8:$K$8)),0)),"",INDEX($B$9:$B$33,COLUMN(AK$41)-COLUMN($AC$41)+1))</f>
        <v/>
      </c>
      <c r="AL60" s="16">
        <f>IF(ISERROR(MATCH($B27,OFFSET($F$8,COLUMN(AL$41)-COLUMN($AC$41)+1,0,1,COLUMNS($F$8:$K$8)),0)),"",INDEX($B$9:$B$33,COLUMN(AL$41)-COLUMN($AC$41)+1))</f>
        <v/>
      </c>
      <c r="AM60" s="16">
        <f>IF(ISERROR(MATCH($B27,OFFSET($F$8,COLUMN(AM$41)-COLUMN($AC$41)+1,0,1,COLUMNS($F$8:$K$8)),0)),"",INDEX($B$9:$B$33,COLUMN(AM$41)-COLUMN($AC$41)+1))</f>
        <v/>
      </c>
      <c r="AN60" s="16">
        <f>IF(ISERROR(MATCH($B27,OFFSET($F$8,COLUMN(AN$41)-COLUMN($AC$41)+1,0,1,COLUMNS($F$8:$K$8)),0)),"",INDEX($B$9:$B$33,COLUMN(AN$41)-COLUMN($AC$41)+1))</f>
        <v/>
      </c>
      <c r="AO60" s="16">
        <f>IF(ISERROR(MATCH($B27,OFFSET($F$8,COLUMN(AO$41)-COLUMN($AC$41)+1,0,1,COLUMNS($F$8:$K$8)),0)),"",INDEX($B$9:$B$33,COLUMN(AO$41)-COLUMN($AC$41)+1))</f>
        <v/>
      </c>
      <c r="AP60" s="16">
        <f>IF(ISERROR(MATCH($B27,OFFSET($F$8,COLUMN(AP$41)-COLUMN($AC$41)+1,0,1,COLUMNS($F$8:$K$8)),0)),"",INDEX($B$9:$B$33,COLUMN(AP$41)-COLUMN($AC$41)+1))</f>
        <v/>
      </c>
      <c r="AQ60" s="16">
        <f>IF(ISERROR(MATCH($B27,OFFSET($F$8,COLUMN(AQ$41)-COLUMN($AC$41)+1,0,1,COLUMNS($F$8:$K$8)),0)),"",INDEX($B$9:$B$33,COLUMN(AQ$41)-COLUMN($AC$41)+1))</f>
        <v/>
      </c>
      <c r="AR60" s="16">
        <f>IF(ISERROR(MATCH($B27,OFFSET($F$8,COLUMN(AR$41)-COLUMN($AC$41)+1,0,1,COLUMNS($F$8:$K$8)),0)),"",INDEX($B$9:$B$33,COLUMN(AR$41)-COLUMN($AC$41)+1))</f>
        <v/>
      </c>
      <c r="AS60" s="16">
        <f>IF(ISERROR(MATCH($B27,OFFSET($F$8,COLUMN(AS$41)-COLUMN($AC$41)+1,0,1,COLUMNS($F$8:$K$8)),0)),"",INDEX($B$9:$B$33,COLUMN(AS$41)-COLUMN($AC$41)+1))</f>
        <v/>
      </c>
      <c r="AT60" s="16">
        <f>IF(ISERROR(MATCH($B27,OFFSET($F$8,COLUMN(AT$41)-COLUMN($AC$41)+1,0,1,COLUMNS($F$8:$K$8)),0)),"",INDEX($B$9:$B$33,COLUMN(AT$41)-COLUMN($AC$41)+1))</f>
        <v/>
      </c>
      <c r="AU60" s="16">
        <f>IF(ISERROR(MATCH($B27,OFFSET($F$8,COLUMN(AU$41)-COLUMN($AC$41)+1,0,1,COLUMNS($F$8:$K$8)),0)),"",INDEX($B$9:$B$33,COLUMN(AU$41)-COLUMN($AC$41)+1))</f>
        <v/>
      </c>
      <c r="AV60" s="16">
        <f>IF(ISERROR(MATCH($B27,OFFSET($F$8,COLUMN(AV$41)-COLUMN($AC$41)+1,0,1,COLUMNS($F$8:$K$8)),0)),"",INDEX($B$9:$B$33,COLUMN(AV$41)-COLUMN($AC$41)+1))</f>
        <v/>
      </c>
      <c r="AW60" s="16">
        <f>IF(ISERROR(MATCH($B27,OFFSET($F$8,COLUMN(AW$41)-COLUMN($AC$41)+1,0,1,COLUMNS($F$8:$K$8)),0)),"",INDEX($B$9:$B$33,COLUMN(AW$41)-COLUMN($AC$41)+1))</f>
        <v/>
      </c>
      <c r="AX60" s="16">
        <f>IF(ISERROR(MATCH($B27,OFFSET($F$8,COLUMN(AX$41)-COLUMN($AC$41)+1,0,1,COLUMNS($F$8:$K$8)),0)),"",INDEX($B$9:$B$33,COLUMN(AX$41)-COLUMN($AC$41)+1))</f>
        <v/>
      </c>
      <c r="AY60" s="16">
        <f>IF(ISERROR(MATCH($B27,OFFSET($F$8,COLUMN(AY$41)-COLUMN($AC$41)+1,0,1,COLUMNS($F$8:$K$8)),0)),"",INDEX($B$9:$B$33,COLUMN(AY$41)-COLUMN($AC$41)+1))</f>
        <v/>
      </c>
      <c r="AZ60" s="16">
        <f>IF(ISERROR(MATCH($B27,OFFSET($F$8,COLUMN(AZ$41)-COLUMN($AC$41)+1,0,1,COLUMNS($F$8:$K$8)),0)),"",INDEX($B$9:$B$33,COLUMN(AZ$41)-COLUMN($AC$41)+1))</f>
        <v/>
      </c>
      <c r="BA60" s="16">
        <f>IF(ISERROR(MATCH($B27,OFFSET($F$8,COLUMN(BA$41)-COLUMN($AC$41)+1,0,1,COLUMNS($F$8:$K$8)),0)),"",INDEX($B$9:$B$33,COLUMN(BA$41)-COLUMN($AC$41)+1))</f>
        <v/>
      </c>
      <c r="BB60" s="4" t="n"/>
      <c r="BC60" s="16">
        <f>IF(AC60="","",INDEX($R$9:$R$33,MATCH(AC60,$B$9:$B$33,0)))</f>
        <v/>
      </c>
      <c r="BD60" s="16">
        <f>IF(AD60="","",INDEX($R$9:$R$33,MATCH(AD60,$B$9:$B$33,0)))</f>
        <v/>
      </c>
      <c r="BE60" s="16">
        <f>IF(AE60="","",INDEX($R$9:$R$33,MATCH(AE60,$B$9:$B$33,0)))</f>
        <v/>
      </c>
      <c r="BF60" s="16">
        <f>IF(AF60="","",INDEX($R$9:$R$33,MATCH(AF60,$B$9:$B$33,0)))</f>
        <v/>
      </c>
      <c r="BG60" s="16">
        <f>IF(AG60="","",INDEX($R$9:$R$33,MATCH(AG60,$B$9:$B$33,0)))</f>
        <v/>
      </c>
      <c r="BH60" s="16">
        <f>IF(AH60="","",INDEX($R$9:$R$33,MATCH(AH60,$B$9:$B$33,0)))</f>
        <v/>
      </c>
      <c r="BI60" s="16">
        <f>IF(AI60="","",INDEX($R$9:$R$33,MATCH(AI60,$B$9:$B$33,0)))</f>
        <v/>
      </c>
      <c r="BJ60" s="16">
        <f>IF(AJ60="","",INDEX($R$9:$R$33,MATCH(AJ60,$B$9:$B$33,0)))</f>
        <v/>
      </c>
      <c r="BK60" s="16">
        <f>IF(AK60="","",INDEX($R$9:$R$33,MATCH(AK60,$B$9:$B$33,0)))</f>
        <v/>
      </c>
      <c r="BL60" s="16">
        <f>IF(AL60="","",INDEX($R$9:$R$33,MATCH(AL60,$B$9:$B$33,0)))</f>
        <v/>
      </c>
      <c r="BM60" s="16">
        <f>IF(AM60="","",INDEX($R$9:$R$33,MATCH(AM60,$B$9:$B$33,0)))</f>
        <v/>
      </c>
      <c r="BN60" s="16">
        <f>IF(AN60="","",INDEX($R$9:$R$33,MATCH(AN60,$B$9:$B$33,0)))</f>
        <v/>
      </c>
      <c r="BO60" s="16">
        <f>IF(AO60="","",INDEX($R$9:$R$33,MATCH(AO60,$B$9:$B$33,0)))</f>
        <v/>
      </c>
      <c r="BP60" s="16">
        <f>IF(AP60="","",INDEX($R$9:$R$33,MATCH(AP60,$B$9:$B$33,0)))</f>
        <v/>
      </c>
      <c r="BQ60" s="16">
        <f>IF(AQ60="","",INDEX($R$9:$R$33,MATCH(AQ60,$B$9:$B$33,0)))</f>
        <v/>
      </c>
      <c r="BR60" s="16">
        <f>IF(AR60="","",INDEX($R$9:$R$33,MATCH(AR60,$B$9:$B$33,0)))</f>
        <v/>
      </c>
      <c r="BS60" s="16">
        <f>IF(AS60="","",INDEX($R$9:$R$33,MATCH(AS60,$B$9:$B$33,0)))</f>
        <v/>
      </c>
      <c r="BT60" s="16">
        <f>IF(AT60="","",INDEX($R$9:$R$33,MATCH(AT60,$B$9:$B$33,0)))</f>
        <v/>
      </c>
      <c r="BU60" s="16">
        <f>IF(AU60="","",INDEX($R$9:$R$33,MATCH(AU60,$B$9:$B$33,0)))</f>
        <v/>
      </c>
      <c r="BV60" s="16">
        <f>IF(AV60="","",INDEX($R$9:$R$33,MATCH(AV60,$B$9:$B$33,0)))</f>
        <v/>
      </c>
      <c r="BW60" s="16">
        <f>IF(AW60="","",INDEX($R$9:$R$33,MATCH(AW60,$B$9:$B$33,0)))</f>
        <v/>
      </c>
      <c r="BX60" s="16">
        <f>IF(AX60="","",INDEX($R$9:$R$33,MATCH(AX60,$B$9:$B$33,0)))</f>
        <v/>
      </c>
      <c r="BY60" s="16">
        <f>IF(AY60="","",INDEX($R$9:$R$33,MATCH(AY60,$B$9:$B$33,0)))</f>
        <v/>
      </c>
      <c r="BZ60" s="16">
        <f>IF(AZ60="","",INDEX($R$9:$R$33,MATCH(AZ60,$B$9:$B$33,0)))</f>
        <v/>
      </c>
      <c r="CA60" s="16">
        <f>IF(BA60="","",INDEX($R$9:$R$33,MATCH(BA60,$B$9:$B$33,0)))</f>
        <v/>
      </c>
      <c r="CB60" s="4" t="n"/>
      <c r="CC60" s="23">
        <f>IF(C27="",NA(),IF(O27=0,NA(),P27))</f>
        <v/>
      </c>
      <c r="CD60" s="24">
        <f>IF(C27="",NA(),IF(O27=0,NA(),IF(T27&lt;=0.01,O27,NA())))</f>
        <v/>
      </c>
      <c r="CE60" s="24">
        <f>IF(C27="",NA(),IF(ISERROR(CD60),NA(),N27-O27))</f>
        <v/>
      </c>
      <c r="CF60" s="24">
        <f>IF(C27="",NA(),IF(ISERROR(CD60),NA(),O27-L27))</f>
        <v/>
      </c>
      <c r="CG60" s="24">
        <f>IF(C27="",NA(),IF(O27=0,NA(),IF(T27&gt;0,O27,NA())))</f>
        <v/>
      </c>
      <c r="CH60" s="24">
        <f>IF(C27="",NA(),IF(ISERROR(CG60),NA(),N27-O27))</f>
        <v/>
      </c>
      <c r="CI60" s="24">
        <f>IF(C27="",NA(),IF(ISERROR(CG60),NA(),O27-L27))</f>
        <v/>
      </c>
      <c r="CJ60" s="23">
        <f>IF(C27="",NA(),IF(O27=0,NA(),T27))</f>
        <v/>
      </c>
      <c r="CK60" s="23">
        <f>IF(C27="",NA(),IF(O27=0,S27/5,NA()))</f>
        <v/>
      </c>
      <c r="CL60" s="23">
        <f>IF(C27="",NA(),IF(O27=0,S27,NA()))</f>
        <v/>
      </c>
      <c r="CM60" s="50">
        <f>OFFSET(CM60,-1,0,1,1)+1</f>
        <v/>
      </c>
    </row>
    <row r="61" ht="20" customFormat="1" customHeight="1" s="3">
      <c r="L61" s="15" t="n"/>
      <c r="V61" s="16">
        <f>IF(F28="",0,INDEX($Q$9:$Q$33,MATCH(F28,$B$9:$B$33,0)))</f>
        <v/>
      </c>
      <c r="W61" s="16">
        <f>IF(G28="",0,INDEX($Q$9:$Q$33,MATCH(G28,$B$9:$B$33,0)))</f>
        <v/>
      </c>
      <c r="X61" s="16">
        <f>IF(H28="",0,INDEX($Q$9:$Q$33,MATCH(H28,$B$9:$B$33,0)))</f>
        <v/>
      </c>
      <c r="Y61" s="16">
        <f>IF(I28="",0,INDEX($Q$9:$Q$33,MATCH(I28,$B$9:$B$33,0)))</f>
        <v/>
      </c>
      <c r="Z61" s="16">
        <f>IF(J28="",0,INDEX($Q$9:$Q$33,MATCH(J28,$B$9:$B$33,0)))</f>
        <v/>
      </c>
      <c r="AA61" s="16">
        <f>IF(K28="",0,INDEX($Q$9:$Q$33,MATCH(K28,$B$9:$B$33,0)))</f>
        <v/>
      </c>
      <c r="AB61" s="4" t="n"/>
      <c r="AC61" s="16">
        <f>IF(ISERROR(MATCH($B28,OFFSET($F$8,COLUMN(AC$41)-COLUMN($AC$41)+1,0,1,COLUMNS($F$8:$K$8)),0)),"",INDEX($B$9:$B$33,COLUMN(AC$41)-COLUMN($AC$41)+1))</f>
        <v/>
      </c>
      <c r="AD61" s="16">
        <f>IF(ISERROR(MATCH($B28,OFFSET($F$8,COLUMN(AD$41)-COLUMN($AC$41)+1,0,1,COLUMNS($F$8:$K$8)),0)),"",INDEX($B$9:$B$33,COLUMN(AD$41)-COLUMN($AC$41)+1))</f>
        <v/>
      </c>
      <c r="AE61" s="16">
        <f>IF(ISERROR(MATCH($B28,OFFSET($F$8,COLUMN(AE$41)-COLUMN($AC$41)+1,0,1,COLUMNS($F$8:$K$8)),0)),"",INDEX($B$9:$B$33,COLUMN(AE$41)-COLUMN($AC$41)+1))</f>
        <v/>
      </c>
      <c r="AF61" s="16">
        <f>IF(ISERROR(MATCH($B28,OFFSET($F$8,COLUMN(AF$41)-COLUMN($AC$41)+1,0,1,COLUMNS($F$8:$K$8)),0)),"",INDEX($B$9:$B$33,COLUMN(AF$41)-COLUMN($AC$41)+1))</f>
        <v/>
      </c>
      <c r="AG61" s="16">
        <f>IF(ISERROR(MATCH($B28,OFFSET($F$8,COLUMN(AG$41)-COLUMN($AC$41)+1,0,1,COLUMNS($F$8:$K$8)),0)),"",INDEX($B$9:$B$33,COLUMN(AG$41)-COLUMN($AC$41)+1))</f>
        <v/>
      </c>
      <c r="AH61" s="16">
        <f>IF(ISERROR(MATCH($B28,OFFSET($F$8,COLUMN(AH$41)-COLUMN($AC$41)+1,0,1,COLUMNS($F$8:$K$8)),0)),"",INDEX($B$9:$B$33,COLUMN(AH$41)-COLUMN($AC$41)+1))</f>
        <v/>
      </c>
      <c r="AI61" s="16">
        <f>IF(ISERROR(MATCH($B28,OFFSET($F$8,COLUMN(AI$41)-COLUMN($AC$41)+1,0,1,COLUMNS($F$8:$K$8)),0)),"",INDEX($B$9:$B$33,COLUMN(AI$41)-COLUMN($AC$41)+1))</f>
        <v/>
      </c>
      <c r="AJ61" s="16">
        <f>IF(ISERROR(MATCH($B28,OFFSET($F$8,COLUMN(AJ$41)-COLUMN($AC$41)+1,0,1,COLUMNS($F$8:$K$8)),0)),"",INDEX($B$9:$B$33,COLUMN(AJ$41)-COLUMN($AC$41)+1))</f>
        <v/>
      </c>
      <c r="AK61" s="16">
        <f>IF(ISERROR(MATCH($B28,OFFSET($F$8,COLUMN(AK$41)-COLUMN($AC$41)+1,0,1,COLUMNS($F$8:$K$8)),0)),"",INDEX($B$9:$B$33,COLUMN(AK$41)-COLUMN($AC$41)+1))</f>
        <v/>
      </c>
      <c r="AL61" s="16">
        <f>IF(ISERROR(MATCH($B28,OFFSET($F$8,COLUMN(AL$41)-COLUMN($AC$41)+1,0,1,COLUMNS($F$8:$K$8)),0)),"",INDEX($B$9:$B$33,COLUMN(AL$41)-COLUMN($AC$41)+1))</f>
        <v/>
      </c>
      <c r="AM61" s="16">
        <f>IF(ISERROR(MATCH($B28,OFFSET($F$8,COLUMN(AM$41)-COLUMN($AC$41)+1,0,1,COLUMNS($F$8:$K$8)),0)),"",INDEX($B$9:$B$33,COLUMN(AM$41)-COLUMN($AC$41)+1))</f>
        <v/>
      </c>
      <c r="AN61" s="16">
        <f>IF(ISERROR(MATCH($B28,OFFSET($F$8,COLUMN(AN$41)-COLUMN($AC$41)+1,0,1,COLUMNS($F$8:$K$8)),0)),"",INDEX($B$9:$B$33,COLUMN(AN$41)-COLUMN($AC$41)+1))</f>
        <v/>
      </c>
      <c r="AO61" s="16">
        <f>IF(ISERROR(MATCH($B28,OFFSET($F$8,COLUMN(AO$41)-COLUMN($AC$41)+1,0,1,COLUMNS($F$8:$K$8)),0)),"",INDEX($B$9:$B$33,COLUMN(AO$41)-COLUMN($AC$41)+1))</f>
        <v/>
      </c>
      <c r="AP61" s="16">
        <f>IF(ISERROR(MATCH($B28,OFFSET($F$8,COLUMN(AP$41)-COLUMN($AC$41)+1,0,1,COLUMNS($F$8:$K$8)),0)),"",INDEX($B$9:$B$33,COLUMN(AP$41)-COLUMN($AC$41)+1))</f>
        <v/>
      </c>
      <c r="AQ61" s="16">
        <f>IF(ISERROR(MATCH($B28,OFFSET($F$8,COLUMN(AQ$41)-COLUMN($AC$41)+1,0,1,COLUMNS($F$8:$K$8)),0)),"",INDEX($B$9:$B$33,COLUMN(AQ$41)-COLUMN($AC$41)+1))</f>
        <v/>
      </c>
      <c r="AR61" s="16">
        <f>IF(ISERROR(MATCH($B28,OFFSET($F$8,COLUMN(AR$41)-COLUMN($AC$41)+1,0,1,COLUMNS($F$8:$K$8)),0)),"",INDEX($B$9:$B$33,COLUMN(AR$41)-COLUMN($AC$41)+1))</f>
        <v/>
      </c>
      <c r="AS61" s="16">
        <f>IF(ISERROR(MATCH($B28,OFFSET($F$8,COLUMN(AS$41)-COLUMN($AC$41)+1,0,1,COLUMNS($F$8:$K$8)),0)),"",INDEX($B$9:$B$33,COLUMN(AS$41)-COLUMN($AC$41)+1))</f>
        <v/>
      </c>
      <c r="AT61" s="16">
        <f>IF(ISERROR(MATCH($B28,OFFSET($F$8,COLUMN(AT$41)-COLUMN($AC$41)+1,0,1,COLUMNS($F$8:$K$8)),0)),"",INDEX($B$9:$B$33,COLUMN(AT$41)-COLUMN($AC$41)+1))</f>
        <v/>
      </c>
      <c r="AU61" s="16">
        <f>IF(ISERROR(MATCH($B28,OFFSET($F$8,COLUMN(AU$41)-COLUMN($AC$41)+1,0,1,COLUMNS($F$8:$K$8)),0)),"",INDEX($B$9:$B$33,COLUMN(AU$41)-COLUMN($AC$41)+1))</f>
        <v/>
      </c>
      <c r="AV61" s="16">
        <f>IF(ISERROR(MATCH($B28,OFFSET($F$8,COLUMN(AV$41)-COLUMN($AC$41)+1,0,1,COLUMNS($F$8:$K$8)),0)),"",INDEX($B$9:$B$33,COLUMN(AV$41)-COLUMN($AC$41)+1))</f>
        <v/>
      </c>
      <c r="AW61" s="16">
        <f>IF(ISERROR(MATCH($B28,OFFSET($F$8,COLUMN(AW$41)-COLUMN($AC$41)+1,0,1,COLUMNS($F$8:$K$8)),0)),"",INDEX($B$9:$B$33,COLUMN(AW$41)-COLUMN($AC$41)+1))</f>
        <v/>
      </c>
      <c r="AX61" s="16">
        <f>IF(ISERROR(MATCH($B28,OFFSET($F$8,COLUMN(AX$41)-COLUMN($AC$41)+1,0,1,COLUMNS($F$8:$K$8)),0)),"",INDEX($B$9:$B$33,COLUMN(AX$41)-COLUMN($AC$41)+1))</f>
        <v/>
      </c>
      <c r="AY61" s="16">
        <f>IF(ISERROR(MATCH($B28,OFFSET($F$8,COLUMN(AY$41)-COLUMN($AC$41)+1,0,1,COLUMNS($F$8:$K$8)),0)),"",INDEX($B$9:$B$33,COLUMN(AY$41)-COLUMN($AC$41)+1))</f>
        <v/>
      </c>
      <c r="AZ61" s="16">
        <f>IF(ISERROR(MATCH($B28,OFFSET($F$8,COLUMN(AZ$41)-COLUMN($AC$41)+1,0,1,COLUMNS($F$8:$K$8)),0)),"",INDEX($B$9:$B$33,COLUMN(AZ$41)-COLUMN($AC$41)+1))</f>
        <v/>
      </c>
      <c r="BA61" s="16">
        <f>IF(ISERROR(MATCH($B28,OFFSET($F$8,COLUMN(BA$41)-COLUMN($AC$41)+1,0,1,COLUMNS($F$8:$K$8)),0)),"",INDEX($B$9:$B$33,COLUMN(BA$41)-COLUMN($AC$41)+1))</f>
        <v/>
      </c>
      <c r="BB61" s="4" t="n"/>
      <c r="BC61" s="16">
        <f>IF(AC61="","",INDEX($R$9:$R$33,MATCH(AC61,$B$9:$B$33,0)))</f>
        <v/>
      </c>
      <c r="BD61" s="16">
        <f>IF(AD61="","",INDEX($R$9:$R$33,MATCH(AD61,$B$9:$B$33,0)))</f>
        <v/>
      </c>
      <c r="BE61" s="16">
        <f>IF(AE61="","",INDEX($R$9:$R$33,MATCH(AE61,$B$9:$B$33,0)))</f>
        <v/>
      </c>
      <c r="BF61" s="16">
        <f>IF(AF61="","",INDEX($R$9:$R$33,MATCH(AF61,$B$9:$B$33,0)))</f>
        <v/>
      </c>
      <c r="BG61" s="16">
        <f>IF(AG61="","",INDEX($R$9:$R$33,MATCH(AG61,$B$9:$B$33,0)))</f>
        <v/>
      </c>
      <c r="BH61" s="16">
        <f>IF(AH61="","",INDEX($R$9:$R$33,MATCH(AH61,$B$9:$B$33,0)))</f>
        <v/>
      </c>
      <c r="BI61" s="16">
        <f>IF(AI61="","",INDEX($R$9:$R$33,MATCH(AI61,$B$9:$B$33,0)))</f>
        <v/>
      </c>
      <c r="BJ61" s="16">
        <f>IF(AJ61="","",INDEX($R$9:$R$33,MATCH(AJ61,$B$9:$B$33,0)))</f>
        <v/>
      </c>
      <c r="BK61" s="16">
        <f>IF(AK61="","",INDEX($R$9:$R$33,MATCH(AK61,$B$9:$B$33,0)))</f>
        <v/>
      </c>
      <c r="BL61" s="16">
        <f>IF(AL61="","",INDEX($R$9:$R$33,MATCH(AL61,$B$9:$B$33,0)))</f>
        <v/>
      </c>
      <c r="BM61" s="16">
        <f>IF(AM61="","",INDEX($R$9:$R$33,MATCH(AM61,$B$9:$B$33,0)))</f>
        <v/>
      </c>
      <c r="BN61" s="16">
        <f>IF(AN61="","",INDEX($R$9:$R$33,MATCH(AN61,$B$9:$B$33,0)))</f>
        <v/>
      </c>
      <c r="BO61" s="16">
        <f>IF(AO61="","",INDEX($R$9:$R$33,MATCH(AO61,$B$9:$B$33,0)))</f>
        <v/>
      </c>
      <c r="BP61" s="16">
        <f>IF(AP61="","",INDEX($R$9:$R$33,MATCH(AP61,$B$9:$B$33,0)))</f>
        <v/>
      </c>
      <c r="BQ61" s="16">
        <f>IF(AQ61="","",INDEX($R$9:$R$33,MATCH(AQ61,$B$9:$B$33,0)))</f>
        <v/>
      </c>
      <c r="BR61" s="16">
        <f>IF(AR61="","",INDEX($R$9:$R$33,MATCH(AR61,$B$9:$B$33,0)))</f>
        <v/>
      </c>
      <c r="BS61" s="16">
        <f>IF(AS61="","",INDEX($R$9:$R$33,MATCH(AS61,$B$9:$B$33,0)))</f>
        <v/>
      </c>
      <c r="BT61" s="16">
        <f>IF(AT61="","",INDEX($R$9:$R$33,MATCH(AT61,$B$9:$B$33,0)))</f>
        <v/>
      </c>
      <c r="BU61" s="16">
        <f>IF(AU61="","",INDEX($R$9:$R$33,MATCH(AU61,$B$9:$B$33,0)))</f>
        <v/>
      </c>
      <c r="BV61" s="16">
        <f>IF(AV61="","",INDEX($R$9:$R$33,MATCH(AV61,$B$9:$B$33,0)))</f>
        <v/>
      </c>
      <c r="BW61" s="16">
        <f>IF(AW61="","",INDEX($R$9:$R$33,MATCH(AW61,$B$9:$B$33,0)))</f>
        <v/>
      </c>
      <c r="BX61" s="16">
        <f>IF(AX61="","",INDEX($R$9:$R$33,MATCH(AX61,$B$9:$B$33,0)))</f>
        <v/>
      </c>
      <c r="BY61" s="16">
        <f>IF(AY61="","",INDEX($R$9:$R$33,MATCH(AY61,$B$9:$B$33,0)))</f>
        <v/>
      </c>
      <c r="BZ61" s="16">
        <f>IF(AZ61="","",INDEX($R$9:$R$33,MATCH(AZ61,$B$9:$B$33,0)))</f>
        <v/>
      </c>
      <c r="CA61" s="16">
        <f>IF(BA61="","",INDEX($R$9:$R$33,MATCH(BA61,$B$9:$B$33,0)))</f>
        <v/>
      </c>
      <c r="CB61" s="4" t="n"/>
      <c r="CC61" s="23">
        <f>IF(C28="",NA(),IF(O28=0,NA(),P28))</f>
        <v/>
      </c>
      <c r="CD61" s="24">
        <f>IF(C28="",NA(),IF(O28=0,NA(),IF(T28&lt;=0.01,O28,NA())))</f>
        <v/>
      </c>
      <c r="CE61" s="24">
        <f>IF(C28="",NA(),IF(ISERROR(CD61),NA(),N28-O28))</f>
        <v/>
      </c>
      <c r="CF61" s="24">
        <f>IF(C28="",NA(),IF(ISERROR(CD61),NA(),O28-L28))</f>
        <v/>
      </c>
      <c r="CG61" s="24">
        <f>IF(C28="",NA(),IF(O28=0,NA(),IF(T28&gt;0,O28,NA())))</f>
        <v/>
      </c>
      <c r="CH61" s="24">
        <f>IF(C28="",NA(),IF(ISERROR(CG61),NA(),N28-O28))</f>
        <v/>
      </c>
      <c r="CI61" s="24">
        <f>IF(C28="",NA(),IF(ISERROR(CG61),NA(),O28-L28))</f>
        <v/>
      </c>
      <c r="CJ61" s="23">
        <f>IF(C28="",NA(),IF(O28=0,NA(),T28))</f>
        <v/>
      </c>
      <c r="CK61" s="23">
        <f>IF(C28="",NA(),IF(O28=0,S28/5,NA()))</f>
        <v/>
      </c>
      <c r="CL61" s="23">
        <f>IF(C28="",NA(),IF(O28=0,S28,NA()))</f>
        <v/>
      </c>
      <c r="CM61" s="50">
        <f>OFFSET(CM61,-1,0,1,1)+1</f>
        <v/>
      </c>
    </row>
    <row r="62" ht="20" customFormat="1" customHeight="1" s="3">
      <c r="L62" s="15" t="n"/>
      <c r="V62" s="16">
        <f>IF(F29="",0,INDEX($Q$9:$Q$33,MATCH(F29,$B$9:$B$33,0)))</f>
        <v/>
      </c>
      <c r="W62" s="16">
        <f>IF(G29="",0,INDEX($Q$9:$Q$33,MATCH(G29,$B$9:$B$33,0)))</f>
        <v/>
      </c>
      <c r="X62" s="16">
        <f>IF(H29="",0,INDEX($Q$9:$Q$33,MATCH(H29,$B$9:$B$33,0)))</f>
        <v/>
      </c>
      <c r="Y62" s="16">
        <f>IF(I29="",0,INDEX($Q$9:$Q$33,MATCH(I29,$B$9:$B$33,0)))</f>
        <v/>
      </c>
      <c r="Z62" s="16">
        <f>IF(J29="",0,INDEX($Q$9:$Q$33,MATCH(J29,$B$9:$B$33,0)))</f>
        <v/>
      </c>
      <c r="AA62" s="16">
        <f>IF(K29="",0,INDEX($Q$9:$Q$33,MATCH(K29,$B$9:$B$33,0)))</f>
        <v/>
      </c>
      <c r="AB62" s="4" t="n"/>
      <c r="AC62" s="16">
        <f>IF(ISERROR(MATCH($B29,OFFSET($F$8,COLUMN(AC$41)-COLUMN($AC$41)+1,0,1,COLUMNS($F$8:$K$8)),0)),"",INDEX($B$9:$B$33,COLUMN(AC$41)-COLUMN($AC$41)+1))</f>
        <v/>
      </c>
      <c r="AD62" s="16">
        <f>IF(ISERROR(MATCH($B29,OFFSET($F$8,COLUMN(AD$41)-COLUMN($AC$41)+1,0,1,COLUMNS($F$8:$K$8)),0)),"",INDEX($B$9:$B$33,COLUMN(AD$41)-COLUMN($AC$41)+1))</f>
        <v/>
      </c>
      <c r="AE62" s="16">
        <f>IF(ISERROR(MATCH($B29,OFFSET($F$8,COLUMN(AE$41)-COLUMN($AC$41)+1,0,1,COLUMNS($F$8:$K$8)),0)),"",INDEX($B$9:$B$33,COLUMN(AE$41)-COLUMN($AC$41)+1))</f>
        <v/>
      </c>
      <c r="AF62" s="16">
        <f>IF(ISERROR(MATCH($B29,OFFSET($F$8,COLUMN(AF$41)-COLUMN($AC$41)+1,0,1,COLUMNS($F$8:$K$8)),0)),"",INDEX($B$9:$B$33,COLUMN(AF$41)-COLUMN($AC$41)+1))</f>
        <v/>
      </c>
      <c r="AG62" s="16">
        <f>IF(ISERROR(MATCH($B29,OFFSET($F$8,COLUMN(AG$41)-COLUMN($AC$41)+1,0,1,COLUMNS($F$8:$K$8)),0)),"",INDEX($B$9:$B$33,COLUMN(AG$41)-COLUMN($AC$41)+1))</f>
        <v/>
      </c>
      <c r="AH62" s="16">
        <f>IF(ISERROR(MATCH($B29,OFFSET($F$8,COLUMN(AH$41)-COLUMN($AC$41)+1,0,1,COLUMNS($F$8:$K$8)),0)),"",INDEX($B$9:$B$33,COLUMN(AH$41)-COLUMN($AC$41)+1))</f>
        <v/>
      </c>
      <c r="AI62" s="16">
        <f>IF(ISERROR(MATCH($B29,OFFSET($F$8,COLUMN(AI$41)-COLUMN($AC$41)+1,0,1,COLUMNS($F$8:$K$8)),0)),"",INDEX($B$9:$B$33,COLUMN(AI$41)-COLUMN($AC$41)+1))</f>
        <v/>
      </c>
      <c r="AJ62" s="16">
        <f>IF(ISERROR(MATCH($B29,OFFSET($F$8,COLUMN(AJ$41)-COLUMN($AC$41)+1,0,1,COLUMNS($F$8:$K$8)),0)),"",INDEX($B$9:$B$33,COLUMN(AJ$41)-COLUMN($AC$41)+1))</f>
        <v/>
      </c>
      <c r="AK62" s="16">
        <f>IF(ISERROR(MATCH($B29,OFFSET($F$8,COLUMN(AK$41)-COLUMN($AC$41)+1,0,1,COLUMNS($F$8:$K$8)),0)),"",INDEX($B$9:$B$33,COLUMN(AK$41)-COLUMN($AC$41)+1))</f>
        <v/>
      </c>
      <c r="AL62" s="16">
        <f>IF(ISERROR(MATCH($B29,OFFSET($F$8,COLUMN(AL$41)-COLUMN($AC$41)+1,0,1,COLUMNS($F$8:$K$8)),0)),"",INDEX($B$9:$B$33,COLUMN(AL$41)-COLUMN($AC$41)+1))</f>
        <v/>
      </c>
      <c r="AM62" s="16">
        <f>IF(ISERROR(MATCH($B29,OFFSET($F$8,COLUMN(AM$41)-COLUMN($AC$41)+1,0,1,COLUMNS($F$8:$K$8)),0)),"",INDEX($B$9:$B$33,COLUMN(AM$41)-COLUMN($AC$41)+1))</f>
        <v/>
      </c>
      <c r="AN62" s="16">
        <f>IF(ISERROR(MATCH($B29,OFFSET($F$8,COLUMN(AN$41)-COLUMN($AC$41)+1,0,1,COLUMNS($F$8:$K$8)),0)),"",INDEX($B$9:$B$33,COLUMN(AN$41)-COLUMN($AC$41)+1))</f>
        <v/>
      </c>
      <c r="AO62" s="16">
        <f>IF(ISERROR(MATCH($B29,OFFSET($F$8,COLUMN(AO$41)-COLUMN($AC$41)+1,0,1,COLUMNS($F$8:$K$8)),0)),"",INDEX($B$9:$B$33,COLUMN(AO$41)-COLUMN($AC$41)+1))</f>
        <v/>
      </c>
      <c r="AP62" s="16">
        <f>IF(ISERROR(MATCH($B29,OFFSET($F$8,COLUMN(AP$41)-COLUMN($AC$41)+1,0,1,COLUMNS($F$8:$K$8)),0)),"",INDEX($B$9:$B$33,COLUMN(AP$41)-COLUMN($AC$41)+1))</f>
        <v/>
      </c>
      <c r="AQ62" s="16">
        <f>IF(ISERROR(MATCH($B29,OFFSET($F$8,COLUMN(AQ$41)-COLUMN($AC$41)+1,0,1,COLUMNS($F$8:$K$8)),0)),"",INDEX($B$9:$B$33,COLUMN(AQ$41)-COLUMN($AC$41)+1))</f>
        <v/>
      </c>
      <c r="AR62" s="16">
        <f>IF(ISERROR(MATCH($B29,OFFSET($F$8,COLUMN(AR$41)-COLUMN($AC$41)+1,0,1,COLUMNS($F$8:$K$8)),0)),"",INDEX($B$9:$B$33,COLUMN(AR$41)-COLUMN($AC$41)+1))</f>
        <v/>
      </c>
      <c r="AS62" s="16">
        <f>IF(ISERROR(MATCH($B29,OFFSET($F$8,COLUMN(AS$41)-COLUMN($AC$41)+1,0,1,COLUMNS($F$8:$K$8)),0)),"",INDEX($B$9:$B$33,COLUMN(AS$41)-COLUMN($AC$41)+1))</f>
        <v/>
      </c>
      <c r="AT62" s="16">
        <f>IF(ISERROR(MATCH($B29,OFFSET($F$8,COLUMN(AT$41)-COLUMN($AC$41)+1,0,1,COLUMNS($F$8:$K$8)),0)),"",INDEX($B$9:$B$33,COLUMN(AT$41)-COLUMN($AC$41)+1))</f>
        <v/>
      </c>
      <c r="AU62" s="16">
        <f>IF(ISERROR(MATCH($B29,OFFSET($F$8,COLUMN(AU$41)-COLUMN($AC$41)+1,0,1,COLUMNS($F$8:$K$8)),0)),"",INDEX($B$9:$B$33,COLUMN(AU$41)-COLUMN($AC$41)+1))</f>
        <v/>
      </c>
      <c r="AV62" s="16">
        <f>IF(ISERROR(MATCH($B29,OFFSET($F$8,COLUMN(AV$41)-COLUMN($AC$41)+1,0,1,COLUMNS($F$8:$K$8)),0)),"",INDEX($B$9:$B$33,COLUMN(AV$41)-COLUMN($AC$41)+1))</f>
        <v/>
      </c>
      <c r="AW62" s="16">
        <f>IF(ISERROR(MATCH($B29,OFFSET($F$8,COLUMN(AW$41)-COLUMN($AC$41)+1,0,1,COLUMNS($F$8:$K$8)),0)),"",INDEX($B$9:$B$33,COLUMN(AW$41)-COLUMN($AC$41)+1))</f>
        <v/>
      </c>
      <c r="AX62" s="16">
        <f>IF(ISERROR(MATCH($B29,OFFSET($F$8,COLUMN(AX$41)-COLUMN($AC$41)+1,0,1,COLUMNS($F$8:$K$8)),0)),"",INDEX($B$9:$B$33,COLUMN(AX$41)-COLUMN($AC$41)+1))</f>
        <v/>
      </c>
      <c r="AY62" s="16">
        <f>IF(ISERROR(MATCH($B29,OFFSET($F$8,COLUMN(AY$41)-COLUMN($AC$41)+1,0,1,COLUMNS($F$8:$K$8)),0)),"",INDEX($B$9:$B$33,COLUMN(AY$41)-COLUMN($AC$41)+1))</f>
        <v/>
      </c>
      <c r="AZ62" s="16">
        <f>IF(ISERROR(MATCH($B29,OFFSET($F$8,COLUMN(AZ$41)-COLUMN($AC$41)+1,0,1,COLUMNS($F$8:$K$8)),0)),"",INDEX($B$9:$B$33,COLUMN(AZ$41)-COLUMN($AC$41)+1))</f>
        <v/>
      </c>
      <c r="BA62" s="16">
        <f>IF(ISERROR(MATCH($B29,OFFSET($F$8,COLUMN(BA$41)-COLUMN($AC$41)+1,0,1,COLUMNS($F$8:$K$8)),0)),"",INDEX($B$9:$B$33,COLUMN(BA$41)-COLUMN($AC$41)+1))</f>
        <v/>
      </c>
      <c r="BB62" s="4" t="n"/>
      <c r="BC62" s="16">
        <f>IF(AC62="","",INDEX($R$9:$R$33,MATCH(AC62,$B$9:$B$33,0)))</f>
        <v/>
      </c>
      <c r="BD62" s="16">
        <f>IF(AD62="","",INDEX($R$9:$R$33,MATCH(AD62,$B$9:$B$33,0)))</f>
        <v/>
      </c>
      <c r="BE62" s="16">
        <f>IF(AE62="","",INDEX($R$9:$R$33,MATCH(AE62,$B$9:$B$33,0)))</f>
        <v/>
      </c>
      <c r="BF62" s="16">
        <f>IF(AF62="","",INDEX($R$9:$R$33,MATCH(AF62,$B$9:$B$33,0)))</f>
        <v/>
      </c>
      <c r="BG62" s="16">
        <f>IF(AG62="","",INDEX($R$9:$R$33,MATCH(AG62,$B$9:$B$33,0)))</f>
        <v/>
      </c>
      <c r="BH62" s="16">
        <f>IF(AH62="","",INDEX($R$9:$R$33,MATCH(AH62,$B$9:$B$33,0)))</f>
        <v/>
      </c>
      <c r="BI62" s="16">
        <f>IF(AI62="","",INDEX($R$9:$R$33,MATCH(AI62,$B$9:$B$33,0)))</f>
        <v/>
      </c>
      <c r="BJ62" s="16">
        <f>IF(AJ62="","",INDEX($R$9:$R$33,MATCH(AJ62,$B$9:$B$33,0)))</f>
        <v/>
      </c>
      <c r="BK62" s="16">
        <f>IF(AK62="","",INDEX($R$9:$R$33,MATCH(AK62,$B$9:$B$33,0)))</f>
        <v/>
      </c>
      <c r="BL62" s="16">
        <f>IF(AL62="","",INDEX($R$9:$R$33,MATCH(AL62,$B$9:$B$33,0)))</f>
        <v/>
      </c>
      <c r="BM62" s="16">
        <f>IF(AM62="","",INDEX($R$9:$R$33,MATCH(AM62,$B$9:$B$33,0)))</f>
        <v/>
      </c>
      <c r="BN62" s="16">
        <f>IF(AN62="","",INDEX($R$9:$R$33,MATCH(AN62,$B$9:$B$33,0)))</f>
        <v/>
      </c>
      <c r="BO62" s="16">
        <f>IF(AO62="","",INDEX($R$9:$R$33,MATCH(AO62,$B$9:$B$33,0)))</f>
        <v/>
      </c>
      <c r="BP62" s="16">
        <f>IF(AP62="","",INDEX($R$9:$R$33,MATCH(AP62,$B$9:$B$33,0)))</f>
        <v/>
      </c>
      <c r="BQ62" s="16">
        <f>IF(AQ62="","",INDEX($R$9:$R$33,MATCH(AQ62,$B$9:$B$33,0)))</f>
        <v/>
      </c>
      <c r="BR62" s="16">
        <f>IF(AR62="","",INDEX($R$9:$R$33,MATCH(AR62,$B$9:$B$33,0)))</f>
        <v/>
      </c>
      <c r="BS62" s="16">
        <f>IF(AS62="","",INDEX($R$9:$R$33,MATCH(AS62,$B$9:$B$33,0)))</f>
        <v/>
      </c>
      <c r="BT62" s="16">
        <f>IF(AT62="","",INDEX($R$9:$R$33,MATCH(AT62,$B$9:$B$33,0)))</f>
        <v/>
      </c>
      <c r="BU62" s="16">
        <f>IF(AU62="","",INDEX($R$9:$R$33,MATCH(AU62,$B$9:$B$33,0)))</f>
        <v/>
      </c>
      <c r="BV62" s="16">
        <f>IF(AV62="","",INDEX($R$9:$R$33,MATCH(AV62,$B$9:$B$33,0)))</f>
        <v/>
      </c>
      <c r="BW62" s="16">
        <f>IF(AW62="","",INDEX($R$9:$R$33,MATCH(AW62,$B$9:$B$33,0)))</f>
        <v/>
      </c>
      <c r="BX62" s="16">
        <f>IF(AX62="","",INDEX($R$9:$R$33,MATCH(AX62,$B$9:$B$33,0)))</f>
        <v/>
      </c>
      <c r="BY62" s="16">
        <f>IF(AY62="","",INDEX($R$9:$R$33,MATCH(AY62,$B$9:$B$33,0)))</f>
        <v/>
      </c>
      <c r="BZ62" s="16">
        <f>IF(AZ62="","",INDEX($R$9:$R$33,MATCH(AZ62,$B$9:$B$33,0)))</f>
        <v/>
      </c>
      <c r="CA62" s="16">
        <f>IF(BA62="","",INDEX($R$9:$R$33,MATCH(BA62,$B$9:$B$33,0)))</f>
        <v/>
      </c>
      <c r="CB62" s="4" t="n"/>
      <c r="CC62" s="23">
        <f>IF(C29="",NA(),IF(O29=0,NA(),P29))</f>
        <v/>
      </c>
      <c r="CD62" s="24">
        <f>IF(C29="",NA(),IF(O29=0,NA(),IF(T29&lt;=0.01,O29,NA())))</f>
        <v/>
      </c>
      <c r="CE62" s="24">
        <f>IF(C29="",NA(),IF(ISERROR(CD62),NA(),N29-O29))</f>
        <v/>
      </c>
      <c r="CF62" s="24">
        <f>IF(C29="",NA(),IF(ISERROR(CD62),NA(),O29-L29))</f>
        <v/>
      </c>
      <c r="CG62" s="24">
        <f>IF(C29="",NA(),IF(O29=0,NA(),IF(T29&gt;0,O29,NA())))</f>
        <v/>
      </c>
      <c r="CH62" s="24">
        <f>IF(C29="",NA(),IF(ISERROR(CG62),NA(),N29-O29))</f>
        <v/>
      </c>
      <c r="CI62" s="24">
        <f>IF(C29="",NA(),IF(ISERROR(CG62),NA(),O29-L29))</f>
        <v/>
      </c>
      <c r="CJ62" s="23">
        <f>IF(C29="",NA(),IF(O29=0,NA(),T29))</f>
        <v/>
      </c>
      <c r="CK62" s="23">
        <f>IF(C29="",NA(),IF(O29=0,S29/5,NA()))</f>
        <v/>
      </c>
      <c r="CL62" s="23">
        <f>IF(C29="",NA(),IF(O29=0,S29,NA()))</f>
        <v/>
      </c>
      <c r="CM62" s="50">
        <f>OFFSET(CM62,-1,0,1,1)+1</f>
        <v/>
      </c>
    </row>
    <row r="63" ht="20" customFormat="1" customHeight="1" s="3">
      <c r="L63" s="15" t="n"/>
      <c r="V63" s="16">
        <f>IF(F30="",0,INDEX($Q$9:$Q$33,MATCH(F30,$B$9:$B$33,0)))</f>
        <v/>
      </c>
      <c r="W63" s="16">
        <f>IF(G30="",0,INDEX($Q$9:$Q$33,MATCH(G30,$B$9:$B$33,0)))</f>
        <v/>
      </c>
      <c r="X63" s="16">
        <f>IF(H30="",0,INDEX($Q$9:$Q$33,MATCH(H30,$B$9:$B$33,0)))</f>
        <v/>
      </c>
      <c r="Y63" s="16">
        <f>IF(I30="",0,INDEX($Q$9:$Q$33,MATCH(I30,$B$9:$B$33,0)))</f>
        <v/>
      </c>
      <c r="Z63" s="16">
        <f>IF(J30="",0,INDEX($Q$9:$Q$33,MATCH(J30,$B$9:$B$33,0)))</f>
        <v/>
      </c>
      <c r="AA63" s="16">
        <f>IF(K30="",0,INDEX($Q$9:$Q$33,MATCH(K30,$B$9:$B$33,0)))</f>
        <v/>
      </c>
      <c r="AB63" s="4" t="n"/>
      <c r="AC63" s="16">
        <f>IF(ISERROR(MATCH($B30,OFFSET($F$8,COLUMN(AC$41)-COLUMN($AC$41)+1,0,1,COLUMNS($F$8:$K$8)),0)),"",INDEX($B$9:$B$33,COLUMN(AC$41)-COLUMN($AC$41)+1))</f>
        <v/>
      </c>
      <c r="AD63" s="16">
        <f>IF(ISERROR(MATCH($B30,OFFSET($F$8,COLUMN(AD$41)-COLUMN($AC$41)+1,0,1,COLUMNS($F$8:$K$8)),0)),"",INDEX($B$9:$B$33,COLUMN(AD$41)-COLUMN($AC$41)+1))</f>
        <v/>
      </c>
      <c r="AE63" s="16">
        <f>IF(ISERROR(MATCH($B30,OFFSET($F$8,COLUMN(AE$41)-COLUMN($AC$41)+1,0,1,COLUMNS($F$8:$K$8)),0)),"",INDEX($B$9:$B$33,COLUMN(AE$41)-COLUMN($AC$41)+1))</f>
        <v/>
      </c>
      <c r="AF63" s="16">
        <f>IF(ISERROR(MATCH($B30,OFFSET($F$8,COLUMN(AF$41)-COLUMN($AC$41)+1,0,1,COLUMNS($F$8:$K$8)),0)),"",INDEX($B$9:$B$33,COLUMN(AF$41)-COLUMN($AC$41)+1))</f>
        <v/>
      </c>
      <c r="AG63" s="16">
        <f>IF(ISERROR(MATCH($B30,OFFSET($F$8,COLUMN(AG$41)-COLUMN($AC$41)+1,0,1,COLUMNS($F$8:$K$8)),0)),"",INDEX($B$9:$B$33,COLUMN(AG$41)-COLUMN($AC$41)+1))</f>
        <v/>
      </c>
      <c r="AH63" s="16">
        <f>IF(ISERROR(MATCH($B30,OFFSET($F$8,COLUMN(AH$41)-COLUMN($AC$41)+1,0,1,COLUMNS($F$8:$K$8)),0)),"",INDEX($B$9:$B$33,COLUMN(AH$41)-COLUMN($AC$41)+1))</f>
        <v/>
      </c>
      <c r="AI63" s="16">
        <f>IF(ISERROR(MATCH($B30,OFFSET($F$8,COLUMN(AI$41)-COLUMN($AC$41)+1,0,1,COLUMNS($F$8:$K$8)),0)),"",INDEX($B$9:$B$33,COLUMN(AI$41)-COLUMN($AC$41)+1))</f>
        <v/>
      </c>
      <c r="AJ63" s="16">
        <f>IF(ISERROR(MATCH($B30,OFFSET($F$8,COLUMN(AJ$41)-COLUMN($AC$41)+1,0,1,COLUMNS($F$8:$K$8)),0)),"",INDEX($B$9:$B$33,COLUMN(AJ$41)-COLUMN($AC$41)+1))</f>
        <v/>
      </c>
      <c r="AK63" s="16">
        <f>IF(ISERROR(MATCH($B30,OFFSET($F$8,COLUMN(AK$41)-COLUMN($AC$41)+1,0,1,COLUMNS($F$8:$K$8)),0)),"",INDEX($B$9:$B$33,COLUMN(AK$41)-COLUMN($AC$41)+1))</f>
        <v/>
      </c>
      <c r="AL63" s="16">
        <f>IF(ISERROR(MATCH($B30,OFFSET($F$8,COLUMN(AL$41)-COLUMN($AC$41)+1,0,1,COLUMNS($F$8:$K$8)),0)),"",INDEX($B$9:$B$33,COLUMN(AL$41)-COLUMN($AC$41)+1))</f>
        <v/>
      </c>
      <c r="AM63" s="16">
        <f>IF(ISERROR(MATCH($B30,OFFSET($F$8,COLUMN(AM$41)-COLUMN($AC$41)+1,0,1,COLUMNS($F$8:$K$8)),0)),"",INDEX($B$9:$B$33,COLUMN(AM$41)-COLUMN($AC$41)+1))</f>
        <v/>
      </c>
      <c r="AN63" s="16">
        <f>IF(ISERROR(MATCH($B30,OFFSET($F$8,COLUMN(AN$41)-COLUMN($AC$41)+1,0,1,COLUMNS($F$8:$K$8)),0)),"",INDEX($B$9:$B$33,COLUMN(AN$41)-COLUMN($AC$41)+1))</f>
        <v/>
      </c>
      <c r="AO63" s="16">
        <f>IF(ISERROR(MATCH($B30,OFFSET($F$8,COLUMN(AO$41)-COLUMN($AC$41)+1,0,1,COLUMNS($F$8:$K$8)),0)),"",INDEX($B$9:$B$33,COLUMN(AO$41)-COLUMN($AC$41)+1))</f>
        <v/>
      </c>
      <c r="AP63" s="16">
        <f>IF(ISERROR(MATCH($B30,OFFSET($F$8,COLUMN(AP$41)-COLUMN($AC$41)+1,0,1,COLUMNS($F$8:$K$8)),0)),"",INDEX($B$9:$B$33,COLUMN(AP$41)-COLUMN($AC$41)+1))</f>
        <v/>
      </c>
      <c r="AQ63" s="16">
        <f>IF(ISERROR(MATCH($B30,OFFSET($F$8,COLUMN(AQ$41)-COLUMN($AC$41)+1,0,1,COLUMNS($F$8:$K$8)),0)),"",INDEX($B$9:$B$33,COLUMN(AQ$41)-COLUMN($AC$41)+1))</f>
        <v/>
      </c>
      <c r="AR63" s="16">
        <f>IF(ISERROR(MATCH($B30,OFFSET($F$8,COLUMN(AR$41)-COLUMN($AC$41)+1,0,1,COLUMNS($F$8:$K$8)),0)),"",INDEX($B$9:$B$33,COLUMN(AR$41)-COLUMN($AC$41)+1))</f>
        <v/>
      </c>
      <c r="AS63" s="16">
        <f>IF(ISERROR(MATCH($B30,OFFSET($F$8,COLUMN(AS$41)-COLUMN($AC$41)+1,0,1,COLUMNS($F$8:$K$8)),0)),"",INDEX($B$9:$B$33,COLUMN(AS$41)-COLUMN($AC$41)+1))</f>
        <v/>
      </c>
      <c r="AT63" s="16">
        <f>IF(ISERROR(MATCH($B30,OFFSET($F$8,COLUMN(AT$41)-COLUMN($AC$41)+1,0,1,COLUMNS($F$8:$K$8)),0)),"",INDEX($B$9:$B$33,COLUMN(AT$41)-COLUMN($AC$41)+1))</f>
        <v/>
      </c>
      <c r="AU63" s="16">
        <f>IF(ISERROR(MATCH($B30,OFFSET($F$8,COLUMN(AU$41)-COLUMN($AC$41)+1,0,1,COLUMNS($F$8:$K$8)),0)),"",INDEX($B$9:$B$33,COLUMN(AU$41)-COLUMN($AC$41)+1))</f>
        <v/>
      </c>
      <c r="AV63" s="16">
        <f>IF(ISERROR(MATCH($B30,OFFSET($F$8,COLUMN(AV$41)-COLUMN($AC$41)+1,0,1,COLUMNS($F$8:$K$8)),0)),"",INDEX($B$9:$B$33,COLUMN(AV$41)-COLUMN($AC$41)+1))</f>
        <v/>
      </c>
      <c r="AW63" s="16">
        <f>IF(ISERROR(MATCH($B30,OFFSET($F$8,COLUMN(AW$41)-COLUMN($AC$41)+1,0,1,COLUMNS($F$8:$K$8)),0)),"",INDEX($B$9:$B$33,COLUMN(AW$41)-COLUMN($AC$41)+1))</f>
        <v/>
      </c>
      <c r="AX63" s="16">
        <f>IF(ISERROR(MATCH($B30,OFFSET($F$8,COLUMN(AX$41)-COLUMN($AC$41)+1,0,1,COLUMNS($F$8:$K$8)),0)),"",INDEX($B$9:$B$33,COLUMN(AX$41)-COLUMN($AC$41)+1))</f>
        <v/>
      </c>
      <c r="AY63" s="16">
        <f>IF(ISERROR(MATCH($B30,OFFSET($F$8,COLUMN(AY$41)-COLUMN($AC$41)+1,0,1,COLUMNS($F$8:$K$8)),0)),"",INDEX($B$9:$B$33,COLUMN(AY$41)-COLUMN($AC$41)+1))</f>
        <v/>
      </c>
      <c r="AZ63" s="16">
        <f>IF(ISERROR(MATCH($B30,OFFSET($F$8,COLUMN(AZ$41)-COLUMN($AC$41)+1,0,1,COLUMNS($F$8:$K$8)),0)),"",INDEX($B$9:$B$33,COLUMN(AZ$41)-COLUMN($AC$41)+1))</f>
        <v/>
      </c>
      <c r="BA63" s="16">
        <f>IF(ISERROR(MATCH($B30,OFFSET($F$8,COLUMN(BA$41)-COLUMN($AC$41)+1,0,1,COLUMNS($F$8:$K$8)),0)),"",INDEX($B$9:$B$33,COLUMN(BA$41)-COLUMN($AC$41)+1))</f>
        <v/>
      </c>
      <c r="BB63" s="4" t="n"/>
      <c r="BC63" s="16">
        <f>IF(AC63="","",INDEX($R$9:$R$33,MATCH(AC63,$B$9:$B$33,0)))</f>
        <v/>
      </c>
      <c r="BD63" s="16">
        <f>IF(AD63="","",INDEX($R$9:$R$33,MATCH(AD63,$B$9:$B$33,0)))</f>
        <v/>
      </c>
      <c r="BE63" s="16">
        <f>IF(AE63="","",INDEX($R$9:$R$33,MATCH(AE63,$B$9:$B$33,0)))</f>
        <v/>
      </c>
      <c r="BF63" s="16">
        <f>IF(AF63="","",INDEX($R$9:$R$33,MATCH(AF63,$B$9:$B$33,0)))</f>
        <v/>
      </c>
      <c r="BG63" s="16">
        <f>IF(AG63="","",INDEX($R$9:$R$33,MATCH(AG63,$B$9:$B$33,0)))</f>
        <v/>
      </c>
      <c r="BH63" s="16">
        <f>IF(AH63="","",INDEX($R$9:$R$33,MATCH(AH63,$B$9:$B$33,0)))</f>
        <v/>
      </c>
      <c r="BI63" s="16">
        <f>IF(AI63="","",INDEX($R$9:$R$33,MATCH(AI63,$B$9:$B$33,0)))</f>
        <v/>
      </c>
      <c r="BJ63" s="16">
        <f>IF(AJ63="","",INDEX($R$9:$R$33,MATCH(AJ63,$B$9:$B$33,0)))</f>
        <v/>
      </c>
      <c r="BK63" s="16">
        <f>IF(AK63="","",INDEX($R$9:$R$33,MATCH(AK63,$B$9:$B$33,0)))</f>
        <v/>
      </c>
      <c r="BL63" s="16">
        <f>IF(AL63="","",INDEX($R$9:$R$33,MATCH(AL63,$B$9:$B$33,0)))</f>
        <v/>
      </c>
      <c r="BM63" s="16">
        <f>IF(AM63="","",INDEX($R$9:$R$33,MATCH(AM63,$B$9:$B$33,0)))</f>
        <v/>
      </c>
      <c r="BN63" s="16">
        <f>IF(AN63="","",INDEX($R$9:$R$33,MATCH(AN63,$B$9:$B$33,0)))</f>
        <v/>
      </c>
      <c r="BO63" s="16">
        <f>IF(AO63="","",INDEX($R$9:$R$33,MATCH(AO63,$B$9:$B$33,0)))</f>
        <v/>
      </c>
      <c r="BP63" s="16">
        <f>IF(AP63="","",INDEX($R$9:$R$33,MATCH(AP63,$B$9:$B$33,0)))</f>
        <v/>
      </c>
      <c r="BQ63" s="16">
        <f>IF(AQ63="","",INDEX($R$9:$R$33,MATCH(AQ63,$B$9:$B$33,0)))</f>
        <v/>
      </c>
      <c r="BR63" s="16">
        <f>IF(AR63="","",INDEX($R$9:$R$33,MATCH(AR63,$B$9:$B$33,0)))</f>
        <v/>
      </c>
      <c r="BS63" s="16">
        <f>IF(AS63="","",INDEX($R$9:$R$33,MATCH(AS63,$B$9:$B$33,0)))</f>
        <v/>
      </c>
      <c r="BT63" s="16">
        <f>IF(AT63="","",INDEX($R$9:$R$33,MATCH(AT63,$B$9:$B$33,0)))</f>
        <v/>
      </c>
      <c r="BU63" s="16">
        <f>IF(AU63="","",INDEX($R$9:$R$33,MATCH(AU63,$B$9:$B$33,0)))</f>
        <v/>
      </c>
      <c r="BV63" s="16">
        <f>IF(AV63="","",INDEX($R$9:$R$33,MATCH(AV63,$B$9:$B$33,0)))</f>
        <v/>
      </c>
      <c r="BW63" s="16">
        <f>IF(AW63="","",INDEX($R$9:$R$33,MATCH(AW63,$B$9:$B$33,0)))</f>
        <v/>
      </c>
      <c r="BX63" s="16">
        <f>IF(AX63="","",INDEX($R$9:$R$33,MATCH(AX63,$B$9:$B$33,0)))</f>
        <v/>
      </c>
      <c r="BY63" s="16">
        <f>IF(AY63="","",INDEX($R$9:$R$33,MATCH(AY63,$B$9:$B$33,0)))</f>
        <v/>
      </c>
      <c r="BZ63" s="16">
        <f>IF(AZ63="","",INDEX($R$9:$R$33,MATCH(AZ63,$B$9:$B$33,0)))</f>
        <v/>
      </c>
      <c r="CA63" s="16">
        <f>IF(BA63="","",INDEX($R$9:$R$33,MATCH(BA63,$B$9:$B$33,0)))</f>
        <v/>
      </c>
      <c r="CB63" s="4" t="n"/>
      <c r="CC63" s="23">
        <f>IF(C30="",NA(),IF(O30=0,NA(),P30))</f>
        <v/>
      </c>
      <c r="CD63" s="24">
        <f>IF(C30="",NA(),IF(O30=0,NA(),IF(T30&lt;=0.01,O30,NA())))</f>
        <v/>
      </c>
      <c r="CE63" s="24">
        <f>IF(C30="",NA(),IF(ISERROR(CD63),NA(),N30-O30))</f>
        <v/>
      </c>
      <c r="CF63" s="24">
        <f>IF(C30="",NA(),IF(ISERROR(CD63),NA(),O30-L30))</f>
        <v/>
      </c>
      <c r="CG63" s="24">
        <f>IF(C30="",NA(),IF(O30=0,NA(),IF(T30&gt;0,O30,NA())))</f>
        <v/>
      </c>
      <c r="CH63" s="24">
        <f>IF(C30="",NA(),IF(ISERROR(CG63),NA(),N30-O30))</f>
        <v/>
      </c>
      <c r="CI63" s="24">
        <f>IF(C30="",NA(),IF(ISERROR(CG63),NA(),O30-L30))</f>
        <v/>
      </c>
      <c r="CJ63" s="23">
        <f>IF(C30="",NA(),IF(O30=0,NA(),T30))</f>
        <v/>
      </c>
      <c r="CK63" s="23">
        <f>IF(C30="",NA(),IF(O30=0,S30/5,NA()))</f>
        <v/>
      </c>
      <c r="CL63" s="23">
        <f>IF(C30="",NA(),IF(O30=0,S30,NA()))</f>
        <v/>
      </c>
      <c r="CM63" s="50">
        <f>OFFSET(CM63,-1,0,1,1)+1</f>
        <v/>
      </c>
    </row>
    <row r="64" ht="20" customFormat="1" customHeight="1" s="3">
      <c r="L64" s="15" t="n"/>
      <c r="V64" s="16">
        <f>IF(F31="",0,INDEX($Q$9:$Q$33,MATCH(F31,$B$9:$B$33,0)))</f>
        <v/>
      </c>
      <c r="W64" s="16">
        <f>IF(G31="",0,INDEX($Q$9:$Q$33,MATCH(G31,$B$9:$B$33,0)))</f>
        <v/>
      </c>
      <c r="X64" s="16">
        <f>IF(H31="",0,INDEX($Q$9:$Q$33,MATCH(H31,$B$9:$B$33,0)))</f>
        <v/>
      </c>
      <c r="Y64" s="16">
        <f>IF(I31="",0,INDEX($Q$9:$Q$33,MATCH(I31,$B$9:$B$33,0)))</f>
        <v/>
      </c>
      <c r="Z64" s="16">
        <f>IF(J31="",0,INDEX($Q$9:$Q$33,MATCH(J31,$B$9:$B$33,0)))</f>
        <v/>
      </c>
      <c r="AA64" s="16">
        <f>IF(K31="",0,INDEX($Q$9:$Q$33,MATCH(K31,$B$9:$B$33,0)))</f>
        <v/>
      </c>
      <c r="AB64" s="4" t="n"/>
      <c r="AC64" s="16">
        <f>IF(ISERROR(MATCH($B31,OFFSET($F$8,COLUMN(AC$41)-COLUMN($AC$41)+1,0,1,COLUMNS($F$8:$K$8)),0)),"",INDEX($B$9:$B$33,COLUMN(AC$41)-COLUMN($AC$41)+1))</f>
        <v/>
      </c>
      <c r="AD64" s="16">
        <f>IF(ISERROR(MATCH($B31,OFFSET($F$8,COLUMN(AD$41)-COLUMN($AC$41)+1,0,1,COLUMNS($F$8:$K$8)),0)),"",INDEX($B$9:$B$33,COLUMN(AD$41)-COLUMN($AC$41)+1))</f>
        <v/>
      </c>
      <c r="AE64" s="16">
        <f>IF(ISERROR(MATCH($B31,OFFSET($F$8,COLUMN(AE$41)-COLUMN($AC$41)+1,0,1,COLUMNS($F$8:$K$8)),0)),"",INDEX($B$9:$B$33,COLUMN(AE$41)-COLUMN($AC$41)+1))</f>
        <v/>
      </c>
      <c r="AF64" s="16">
        <f>IF(ISERROR(MATCH($B31,OFFSET($F$8,COLUMN(AF$41)-COLUMN($AC$41)+1,0,1,COLUMNS($F$8:$K$8)),0)),"",INDEX($B$9:$B$33,COLUMN(AF$41)-COLUMN($AC$41)+1))</f>
        <v/>
      </c>
      <c r="AG64" s="16">
        <f>IF(ISERROR(MATCH($B31,OFFSET($F$8,COLUMN(AG$41)-COLUMN($AC$41)+1,0,1,COLUMNS($F$8:$K$8)),0)),"",INDEX($B$9:$B$33,COLUMN(AG$41)-COLUMN($AC$41)+1))</f>
        <v/>
      </c>
      <c r="AH64" s="16">
        <f>IF(ISERROR(MATCH($B31,OFFSET($F$8,COLUMN(AH$41)-COLUMN($AC$41)+1,0,1,COLUMNS($F$8:$K$8)),0)),"",INDEX($B$9:$B$33,COLUMN(AH$41)-COLUMN($AC$41)+1))</f>
        <v/>
      </c>
      <c r="AI64" s="16">
        <f>IF(ISERROR(MATCH($B31,OFFSET($F$8,COLUMN(AI$41)-COLUMN($AC$41)+1,0,1,COLUMNS($F$8:$K$8)),0)),"",INDEX($B$9:$B$33,COLUMN(AI$41)-COLUMN($AC$41)+1))</f>
        <v/>
      </c>
      <c r="AJ64" s="16">
        <f>IF(ISERROR(MATCH($B31,OFFSET($F$8,COLUMN(AJ$41)-COLUMN($AC$41)+1,0,1,COLUMNS($F$8:$K$8)),0)),"",INDEX($B$9:$B$33,COLUMN(AJ$41)-COLUMN($AC$41)+1))</f>
        <v/>
      </c>
      <c r="AK64" s="16">
        <f>IF(ISERROR(MATCH($B31,OFFSET($F$8,COLUMN(AK$41)-COLUMN($AC$41)+1,0,1,COLUMNS($F$8:$K$8)),0)),"",INDEX($B$9:$B$33,COLUMN(AK$41)-COLUMN($AC$41)+1))</f>
        <v/>
      </c>
      <c r="AL64" s="16">
        <f>IF(ISERROR(MATCH($B31,OFFSET($F$8,COLUMN(AL$41)-COLUMN($AC$41)+1,0,1,COLUMNS($F$8:$K$8)),0)),"",INDEX($B$9:$B$33,COLUMN(AL$41)-COLUMN($AC$41)+1))</f>
        <v/>
      </c>
      <c r="AM64" s="16">
        <f>IF(ISERROR(MATCH($B31,OFFSET($F$8,COLUMN(AM$41)-COLUMN($AC$41)+1,0,1,COLUMNS($F$8:$K$8)),0)),"",INDEX($B$9:$B$33,COLUMN(AM$41)-COLUMN($AC$41)+1))</f>
        <v/>
      </c>
      <c r="AN64" s="16">
        <f>IF(ISERROR(MATCH($B31,OFFSET($F$8,COLUMN(AN$41)-COLUMN($AC$41)+1,0,1,COLUMNS($F$8:$K$8)),0)),"",INDEX($B$9:$B$33,COLUMN(AN$41)-COLUMN($AC$41)+1))</f>
        <v/>
      </c>
      <c r="AO64" s="16">
        <f>IF(ISERROR(MATCH($B31,OFFSET($F$8,COLUMN(AO$41)-COLUMN($AC$41)+1,0,1,COLUMNS($F$8:$K$8)),0)),"",INDEX($B$9:$B$33,COLUMN(AO$41)-COLUMN($AC$41)+1))</f>
        <v/>
      </c>
      <c r="AP64" s="16">
        <f>IF(ISERROR(MATCH($B31,OFFSET($F$8,COLUMN(AP$41)-COLUMN($AC$41)+1,0,1,COLUMNS($F$8:$K$8)),0)),"",INDEX($B$9:$B$33,COLUMN(AP$41)-COLUMN($AC$41)+1))</f>
        <v/>
      </c>
      <c r="AQ64" s="16">
        <f>IF(ISERROR(MATCH($B31,OFFSET($F$8,COLUMN(AQ$41)-COLUMN($AC$41)+1,0,1,COLUMNS($F$8:$K$8)),0)),"",INDEX($B$9:$B$33,COLUMN(AQ$41)-COLUMN($AC$41)+1))</f>
        <v/>
      </c>
      <c r="AR64" s="16">
        <f>IF(ISERROR(MATCH($B31,OFFSET($F$8,COLUMN(AR$41)-COLUMN($AC$41)+1,0,1,COLUMNS($F$8:$K$8)),0)),"",INDEX($B$9:$B$33,COLUMN(AR$41)-COLUMN($AC$41)+1))</f>
        <v/>
      </c>
      <c r="AS64" s="16">
        <f>IF(ISERROR(MATCH($B31,OFFSET($F$8,COLUMN(AS$41)-COLUMN($AC$41)+1,0,1,COLUMNS($F$8:$K$8)),0)),"",INDEX($B$9:$B$33,COLUMN(AS$41)-COLUMN($AC$41)+1))</f>
        <v/>
      </c>
      <c r="AT64" s="16">
        <f>IF(ISERROR(MATCH($B31,OFFSET($F$8,COLUMN(AT$41)-COLUMN($AC$41)+1,0,1,COLUMNS($F$8:$K$8)),0)),"",INDEX($B$9:$B$33,COLUMN(AT$41)-COLUMN($AC$41)+1))</f>
        <v/>
      </c>
      <c r="AU64" s="16">
        <f>IF(ISERROR(MATCH($B31,OFFSET($F$8,COLUMN(AU$41)-COLUMN($AC$41)+1,0,1,COLUMNS($F$8:$K$8)),0)),"",INDEX($B$9:$B$33,COLUMN(AU$41)-COLUMN($AC$41)+1))</f>
        <v/>
      </c>
      <c r="AV64" s="16">
        <f>IF(ISERROR(MATCH($B31,OFFSET($F$8,COLUMN(AV$41)-COLUMN($AC$41)+1,0,1,COLUMNS($F$8:$K$8)),0)),"",INDEX($B$9:$B$33,COLUMN(AV$41)-COLUMN($AC$41)+1))</f>
        <v/>
      </c>
      <c r="AW64" s="16">
        <f>IF(ISERROR(MATCH($B31,OFFSET($F$8,COLUMN(AW$41)-COLUMN($AC$41)+1,0,1,COLUMNS($F$8:$K$8)),0)),"",INDEX($B$9:$B$33,COLUMN(AW$41)-COLUMN($AC$41)+1))</f>
        <v/>
      </c>
      <c r="AX64" s="16">
        <f>IF(ISERROR(MATCH($B31,OFFSET($F$8,COLUMN(AX$41)-COLUMN($AC$41)+1,0,1,COLUMNS($F$8:$K$8)),0)),"",INDEX($B$9:$B$33,COLUMN(AX$41)-COLUMN($AC$41)+1))</f>
        <v/>
      </c>
      <c r="AY64" s="16">
        <f>IF(ISERROR(MATCH($B31,OFFSET($F$8,COLUMN(AY$41)-COLUMN($AC$41)+1,0,1,COLUMNS($F$8:$K$8)),0)),"",INDEX($B$9:$B$33,COLUMN(AY$41)-COLUMN($AC$41)+1))</f>
        <v/>
      </c>
      <c r="AZ64" s="16">
        <f>IF(ISERROR(MATCH($B31,OFFSET($F$8,COLUMN(AZ$41)-COLUMN($AC$41)+1,0,1,COLUMNS($F$8:$K$8)),0)),"",INDEX($B$9:$B$33,COLUMN(AZ$41)-COLUMN($AC$41)+1))</f>
        <v/>
      </c>
      <c r="BA64" s="16">
        <f>IF(ISERROR(MATCH($B31,OFFSET($F$8,COLUMN(BA$41)-COLUMN($AC$41)+1,0,1,COLUMNS($F$8:$K$8)),0)),"",INDEX($B$9:$B$33,COLUMN(BA$41)-COLUMN($AC$41)+1))</f>
        <v/>
      </c>
      <c r="BB64" s="4" t="n"/>
      <c r="BC64" s="16">
        <f>IF(AC64="","",INDEX($R$9:$R$33,MATCH(AC64,$B$9:$B$33,0)))</f>
        <v/>
      </c>
      <c r="BD64" s="16">
        <f>IF(AD64="","",INDEX($R$9:$R$33,MATCH(AD64,$B$9:$B$33,0)))</f>
        <v/>
      </c>
      <c r="BE64" s="16">
        <f>IF(AE64="","",INDEX($R$9:$R$33,MATCH(AE64,$B$9:$B$33,0)))</f>
        <v/>
      </c>
      <c r="BF64" s="16">
        <f>IF(AF64="","",INDEX($R$9:$R$33,MATCH(AF64,$B$9:$B$33,0)))</f>
        <v/>
      </c>
      <c r="BG64" s="16">
        <f>IF(AG64="","",INDEX($R$9:$R$33,MATCH(AG64,$B$9:$B$33,0)))</f>
        <v/>
      </c>
      <c r="BH64" s="16">
        <f>IF(AH64="","",INDEX($R$9:$R$33,MATCH(AH64,$B$9:$B$33,0)))</f>
        <v/>
      </c>
      <c r="BI64" s="16">
        <f>IF(AI64="","",INDEX($R$9:$R$33,MATCH(AI64,$B$9:$B$33,0)))</f>
        <v/>
      </c>
      <c r="BJ64" s="16">
        <f>IF(AJ64="","",INDEX($R$9:$R$33,MATCH(AJ64,$B$9:$B$33,0)))</f>
        <v/>
      </c>
      <c r="BK64" s="16">
        <f>IF(AK64="","",INDEX($R$9:$R$33,MATCH(AK64,$B$9:$B$33,0)))</f>
        <v/>
      </c>
      <c r="BL64" s="16">
        <f>IF(AL64="","",INDEX($R$9:$R$33,MATCH(AL64,$B$9:$B$33,0)))</f>
        <v/>
      </c>
      <c r="BM64" s="16">
        <f>IF(AM64="","",INDEX($R$9:$R$33,MATCH(AM64,$B$9:$B$33,0)))</f>
        <v/>
      </c>
      <c r="BN64" s="16">
        <f>IF(AN64="","",INDEX($R$9:$R$33,MATCH(AN64,$B$9:$B$33,0)))</f>
        <v/>
      </c>
      <c r="BO64" s="16">
        <f>IF(AO64="","",INDEX($R$9:$R$33,MATCH(AO64,$B$9:$B$33,0)))</f>
        <v/>
      </c>
      <c r="BP64" s="16">
        <f>IF(AP64="","",INDEX($R$9:$R$33,MATCH(AP64,$B$9:$B$33,0)))</f>
        <v/>
      </c>
      <c r="BQ64" s="16">
        <f>IF(AQ64="","",INDEX($R$9:$R$33,MATCH(AQ64,$B$9:$B$33,0)))</f>
        <v/>
      </c>
      <c r="BR64" s="16">
        <f>IF(AR64="","",INDEX($R$9:$R$33,MATCH(AR64,$B$9:$B$33,0)))</f>
        <v/>
      </c>
      <c r="BS64" s="16">
        <f>IF(AS64="","",INDEX($R$9:$R$33,MATCH(AS64,$B$9:$B$33,0)))</f>
        <v/>
      </c>
      <c r="BT64" s="16">
        <f>IF(AT64="","",INDEX($R$9:$R$33,MATCH(AT64,$B$9:$B$33,0)))</f>
        <v/>
      </c>
      <c r="BU64" s="16">
        <f>IF(AU64="","",INDEX($R$9:$R$33,MATCH(AU64,$B$9:$B$33,0)))</f>
        <v/>
      </c>
      <c r="BV64" s="16">
        <f>IF(AV64="","",INDEX($R$9:$R$33,MATCH(AV64,$B$9:$B$33,0)))</f>
        <v/>
      </c>
      <c r="BW64" s="16">
        <f>IF(AW64="","",INDEX($R$9:$R$33,MATCH(AW64,$B$9:$B$33,0)))</f>
        <v/>
      </c>
      <c r="BX64" s="16">
        <f>IF(AX64="","",INDEX($R$9:$R$33,MATCH(AX64,$B$9:$B$33,0)))</f>
        <v/>
      </c>
      <c r="BY64" s="16">
        <f>IF(AY64="","",INDEX($R$9:$R$33,MATCH(AY64,$B$9:$B$33,0)))</f>
        <v/>
      </c>
      <c r="BZ64" s="16">
        <f>IF(AZ64="","",INDEX($R$9:$R$33,MATCH(AZ64,$B$9:$B$33,0)))</f>
        <v/>
      </c>
      <c r="CA64" s="16">
        <f>IF(BA64="","",INDEX($R$9:$R$33,MATCH(BA64,$B$9:$B$33,0)))</f>
        <v/>
      </c>
      <c r="CB64" s="4" t="n"/>
      <c r="CC64" s="23">
        <f>IF(C31="",NA(),IF(O31=0,NA(),P31))</f>
        <v/>
      </c>
      <c r="CD64" s="24">
        <f>IF(C31="",NA(),IF(O31=0,NA(),IF(T31&lt;=0.01,O31,NA())))</f>
        <v/>
      </c>
      <c r="CE64" s="24">
        <f>IF(C31="",NA(),IF(ISERROR(CD64),NA(),N31-O31))</f>
        <v/>
      </c>
      <c r="CF64" s="24">
        <f>IF(C31="",NA(),IF(ISERROR(CD64),NA(),O31-L31))</f>
        <v/>
      </c>
      <c r="CG64" s="24">
        <f>IF(C31="",NA(),IF(O31=0,NA(),IF(T31&gt;0,O31,NA())))</f>
        <v/>
      </c>
      <c r="CH64" s="24">
        <f>IF(C31="",NA(),IF(ISERROR(CG64),NA(),N31-O31))</f>
        <v/>
      </c>
      <c r="CI64" s="24">
        <f>IF(C31="",NA(),IF(ISERROR(CG64),NA(),O31-L31))</f>
        <v/>
      </c>
      <c r="CJ64" s="23">
        <f>IF(C31="",NA(),IF(O31=0,NA(),T31))</f>
        <v/>
      </c>
      <c r="CK64" s="23">
        <f>IF(C31="",NA(),IF(O31=0,S31/5,NA()))</f>
        <v/>
      </c>
      <c r="CL64" s="23">
        <f>IF(C31="",NA(),IF(O31=0,S31,NA()))</f>
        <v/>
      </c>
      <c r="CM64" s="50">
        <f>OFFSET(CM64,-1,0,1,1)+1</f>
        <v/>
      </c>
    </row>
    <row r="65" ht="20" customFormat="1" customHeight="1" s="3">
      <c r="L65" s="15" t="n"/>
      <c r="V65" s="16">
        <f>IF(F32="",0,INDEX($Q$9:$Q$33,MATCH(F32,$B$9:$B$33,0)))</f>
        <v/>
      </c>
      <c r="W65" s="16">
        <f>IF(G32="",0,INDEX($Q$9:$Q$33,MATCH(G32,$B$9:$B$33,0)))</f>
        <v/>
      </c>
      <c r="X65" s="16">
        <f>IF(H32="",0,INDEX($Q$9:$Q$33,MATCH(H32,$B$9:$B$33,0)))</f>
        <v/>
      </c>
      <c r="Y65" s="16">
        <f>IF(I32="",0,INDEX($Q$9:$Q$33,MATCH(I32,$B$9:$B$33,0)))</f>
        <v/>
      </c>
      <c r="Z65" s="16">
        <f>IF(J32="",0,INDEX($Q$9:$Q$33,MATCH(J32,$B$9:$B$33,0)))</f>
        <v/>
      </c>
      <c r="AA65" s="16">
        <f>IF(K32="",0,INDEX($Q$9:$Q$33,MATCH(K32,$B$9:$B$33,0)))</f>
        <v/>
      </c>
      <c r="AB65" s="4" t="n"/>
      <c r="AC65" s="16">
        <f>IF(ISERROR(MATCH($B32,OFFSET($F$8,COLUMN(AC$41)-COLUMN($AC$41)+1,0,1,COLUMNS($F$8:$K$8)),0)),"",INDEX($B$9:$B$33,COLUMN(AC$41)-COLUMN($AC$41)+1))</f>
        <v/>
      </c>
      <c r="AD65" s="16">
        <f>IF(ISERROR(MATCH($B32,OFFSET($F$8,COLUMN(AD$41)-COLUMN($AC$41)+1,0,1,COLUMNS($F$8:$K$8)),0)),"",INDEX($B$9:$B$33,COLUMN(AD$41)-COLUMN($AC$41)+1))</f>
        <v/>
      </c>
      <c r="AE65" s="16">
        <f>IF(ISERROR(MATCH($B32,OFFSET($F$8,COLUMN(AE$41)-COLUMN($AC$41)+1,0,1,COLUMNS($F$8:$K$8)),0)),"",INDEX($B$9:$B$33,COLUMN(AE$41)-COLUMN($AC$41)+1))</f>
        <v/>
      </c>
      <c r="AF65" s="16">
        <f>IF(ISERROR(MATCH($B32,OFFSET($F$8,COLUMN(AF$41)-COLUMN($AC$41)+1,0,1,COLUMNS($F$8:$K$8)),0)),"",INDEX($B$9:$B$33,COLUMN(AF$41)-COLUMN($AC$41)+1))</f>
        <v/>
      </c>
      <c r="AG65" s="16">
        <f>IF(ISERROR(MATCH($B32,OFFSET($F$8,COLUMN(AG$41)-COLUMN($AC$41)+1,0,1,COLUMNS($F$8:$K$8)),0)),"",INDEX($B$9:$B$33,COLUMN(AG$41)-COLUMN($AC$41)+1))</f>
        <v/>
      </c>
      <c r="AH65" s="16">
        <f>IF(ISERROR(MATCH($B32,OFFSET($F$8,COLUMN(AH$41)-COLUMN($AC$41)+1,0,1,COLUMNS($F$8:$K$8)),0)),"",INDEX($B$9:$B$33,COLUMN(AH$41)-COLUMN($AC$41)+1))</f>
        <v/>
      </c>
      <c r="AI65" s="16">
        <f>IF(ISERROR(MATCH($B32,OFFSET($F$8,COLUMN(AI$41)-COLUMN($AC$41)+1,0,1,COLUMNS($F$8:$K$8)),0)),"",INDEX($B$9:$B$33,COLUMN(AI$41)-COLUMN($AC$41)+1))</f>
        <v/>
      </c>
      <c r="AJ65" s="16">
        <f>IF(ISERROR(MATCH($B32,OFFSET($F$8,COLUMN(AJ$41)-COLUMN($AC$41)+1,0,1,COLUMNS($F$8:$K$8)),0)),"",INDEX($B$9:$B$33,COLUMN(AJ$41)-COLUMN($AC$41)+1))</f>
        <v/>
      </c>
      <c r="AK65" s="16">
        <f>IF(ISERROR(MATCH($B32,OFFSET($F$8,COLUMN(AK$41)-COLUMN($AC$41)+1,0,1,COLUMNS($F$8:$K$8)),0)),"",INDEX($B$9:$B$33,COLUMN(AK$41)-COLUMN($AC$41)+1))</f>
        <v/>
      </c>
      <c r="AL65" s="16">
        <f>IF(ISERROR(MATCH($B32,OFFSET($F$8,COLUMN(AL$41)-COLUMN($AC$41)+1,0,1,COLUMNS($F$8:$K$8)),0)),"",INDEX($B$9:$B$33,COLUMN(AL$41)-COLUMN($AC$41)+1))</f>
        <v/>
      </c>
      <c r="AM65" s="16">
        <f>IF(ISERROR(MATCH($B32,OFFSET($F$8,COLUMN(AM$41)-COLUMN($AC$41)+1,0,1,COLUMNS($F$8:$K$8)),0)),"",INDEX($B$9:$B$33,COLUMN(AM$41)-COLUMN($AC$41)+1))</f>
        <v/>
      </c>
      <c r="AN65" s="16">
        <f>IF(ISERROR(MATCH($B32,OFFSET($F$8,COLUMN(AN$41)-COLUMN($AC$41)+1,0,1,COLUMNS($F$8:$K$8)),0)),"",INDEX($B$9:$B$33,COLUMN(AN$41)-COLUMN($AC$41)+1))</f>
        <v/>
      </c>
      <c r="AO65" s="16">
        <f>IF(ISERROR(MATCH($B32,OFFSET($F$8,COLUMN(AO$41)-COLUMN($AC$41)+1,0,1,COLUMNS($F$8:$K$8)),0)),"",INDEX($B$9:$B$33,COLUMN(AO$41)-COLUMN($AC$41)+1))</f>
        <v/>
      </c>
      <c r="AP65" s="16">
        <f>IF(ISERROR(MATCH($B32,OFFSET($F$8,COLUMN(AP$41)-COLUMN($AC$41)+1,0,1,COLUMNS($F$8:$K$8)),0)),"",INDEX($B$9:$B$33,COLUMN(AP$41)-COLUMN($AC$41)+1))</f>
        <v/>
      </c>
      <c r="AQ65" s="16">
        <f>IF(ISERROR(MATCH($B32,OFFSET($F$8,COLUMN(AQ$41)-COLUMN($AC$41)+1,0,1,COLUMNS($F$8:$K$8)),0)),"",INDEX($B$9:$B$33,COLUMN(AQ$41)-COLUMN($AC$41)+1))</f>
        <v/>
      </c>
      <c r="AR65" s="16">
        <f>IF(ISERROR(MATCH($B32,OFFSET($F$8,COLUMN(AR$41)-COLUMN($AC$41)+1,0,1,COLUMNS($F$8:$K$8)),0)),"",INDEX($B$9:$B$33,COLUMN(AR$41)-COLUMN($AC$41)+1))</f>
        <v/>
      </c>
      <c r="AS65" s="16">
        <f>IF(ISERROR(MATCH($B32,OFFSET($F$8,COLUMN(AS$41)-COLUMN($AC$41)+1,0,1,COLUMNS($F$8:$K$8)),0)),"",INDEX($B$9:$B$33,COLUMN(AS$41)-COLUMN($AC$41)+1))</f>
        <v/>
      </c>
      <c r="AT65" s="16">
        <f>IF(ISERROR(MATCH($B32,OFFSET($F$8,COLUMN(AT$41)-COLUMN($AC$41)+1,0,1,COLUMNS($F$8:$K$8)),0)),"",INDEX($B$9:$B$33,COLUMN(AT$41)-COLUMN($AC$41)+1))</f>
        <v/>
      </c>
      <c r="AU65" s="16">
        <f>IF(ISERROR(MATCH($B32,OFFSET($F$8,COLUMN(AU$41)-COLUMN($AC$41)+1,0,1,COLUMNS($F$8:$K$8)),0)),"",INDEX($B$9:$B$33,COLUMN(AU$41)-COLUMN($AC$41)+1))</f>
        <v/>
      </c>
      <c r="AV65" s="16">
        <f>IF(ISERROR(MATCH($B32,OFFSET($F$8,COLUMN(AV$41)-COLUMN($AC$41)+1,0,1,COLUMNS($F$8:$K$8)),0)),"",INDEX($B$9:$B$33,COLUMN(AV$41)-COLUMN($AC$41)+1))</f>
        <v/>
      </c>
      <c r="AW65" s="16">
        <f>IF(ISERROR(MATCH($B32,OFFSET($F$8,COLUMN(AW$41)-COLUMN($AC$41)+1,0,1,COLUMNS($F$8:$K$8)),0)),"",INDEX($B$9:$B$33,COLUMN(AW$41)-COLUMN($AC$41)+1))</f>
        <v/>
      </c>
      <c r="AX65" s="16">
        <f>IF(ISERROR(MATCH($B32,OFFSET($F$8,COLUMN(AX$41)-COLUMN($AC$41)+1,0,1,COLUMNS($F$8:$K$8)),0)),"",INDEX($B$9:$B$33,COLUMN(AX$41)-COLUMN($AC$41)+1))</f>
        <v/>
      </c>
      <c r="AY65" s="16">
        <f>IF(ISERROR(MATCH($B32,OFFSET($F$8,COLUMN(AY$41)-COLUMN($AC$41)+1,0,1,COLUMNS($F$8:$K$8)),0)),"",INDEX($B$9:$B$33,COLUMN(AY$41)-COLUMN($AC$41)+1))</f>
        <v/>
      </c>
      <c r="AZ65" s="16">
        <f>IF(ISERROR(MATCH($B32,OFFSET($F$8,COLUMN(AZ$41)-COLUMN($AC$41)+1,0,1,COLUMNS($F$8:$K$8)),0)),"",INDEX($B$9:$B$33,COLUMN(AZ$41)-COLUMN($AC$41)+1))</f>
        <v/>
      </c>
      <c r="BA65" s="16">
        <f>IF(ISERROR(MATCH($B32,OFFSET($F$8,COLUMN(BA$41)-COLUMN($AC$41)+1,0,1,COLUMNS($F$8:$K$8)),0)),"",INDEX($B$9:$B$33,COLUMN(BA$41)-COLUMN($AC$41)+1))</f>
        <v/>
      </c>
      <c r="BB65" s="4" t="n"/>
      <c r="BC65" s="16">
        <f>IF(AC65="","",INDEX($R$9:$R$33,MATCH(AC65,$B$9:$B$33,0)))</f>
        <v/>
      </c>
      <c r="BD65" s="16">
        <f>IF(AD65="","",INDEX($R$9:$R$33,MATCH(AD65,$B$9:$B$33,0)))</f>
        <v/>
      </c>
      <c r="BE65" s="16">
        <f>IF(AE65="","",INDEX($R$9:$R$33,MATCH(AE65,$B$9:$B$33,0)))</f>
        <v/>
      </c>
      <c r="BF65" s="16">
        <f>IF(AF65="","",INDEX($R$9:$R$33,MATCH(AF65,$B$9:$B$33,0)))</f>
        <v/>
      </c>
      <c r="BG65" s="16">
        <f>IF(AG65="","",INDEX($R$9:$R$33,MATCH(AG65,$B$9:$B$33,0)))</f>
        <v/>
      </c>
      <c r="BH65" s="16">
        <f>IF(AH65="","",INDEX($R$9:$R$33,MATCH(AH65,$B$9:$B$33,0)))</f>
        <v/>
      </c>
      <c r="BI65" s="16">
        <f>IF(AI65="","",INDEX($R$9:$R$33,MATCH(AI65,$B$9:$B$33,0)))</f>
        <v/>
      </c>
      <c r="BJ65" s="16">
        <f>IF(AJ65="","",INDEX($R$9:$R$33,MATCH(AJ65,$B$9:$B$33,0)))</f>
        <v/>
      </c>
      <c r="BK65" s="16">
        <f>IF(AK65="","",INDEX($R$9:$R$33,MATCH(AK65,$B$9:$B$33,0)))</f>
        <v/>
      </c>
      <c r="BL65" s="16">
        <f>IF(AL65="","",INDEX($R$9:$R$33,MATCH(AL65,$B$9:$B$33,0)))</f>
        <v/>
      </c>
      <c r="BM65" s="16">
        <f>IF(AM65="","",INDEX($R$9:$R$33,MATCH(AM65,$B$9:$B$33,0)))</f>
        <v/>
      </c>
      <c r="BN65" s="16">
        <f>IF(AN65="","",INDEX($R$9:$R$33,MATCH(AN65,$B$9:$B$33,0)))</f>
        <v/>
      </c>
      <c r="BO65" s="16">
        <f>IF(AO65="","",INDEX($R$9:$R$33,MATCH(AO65,$B$9:$B$33,0)))</f>
        <v/>
      </c>
      <c r="BP65" s="16">
        <f>IF(AP65="","",INDEX($R$9:$R$33,MATCH(AP65,$B$9:$B$33,0)))</f>
        <v/>
      </c>
      <c r="BQ65" s="16">
        <f>IF(AQ65="","",INDEX($R$9:$R$33,MATCH(AQ65,$B$9:$B$33,0)))</f>
        <v/>
      </c>
      <c r="BR65" s="16">
        <f>IF(AR65="","",INDEX($R$9:$R$33,MATCH(AR65,$B$9:$B$33,0)))</f>
        <v/>
      </c>
      <c r="BS65" s="16">
        <f>IF(AS65="","",INDEX($R$9:$R$33,MATCH(AS65,$B$9:$B$33,0)))</f>
        <v/>
      </c>
      <c r="BT65" s="16">
        <f>IF(AT65="","",INDEX($R$9:$R$33,MATCH(AT65,$B$9:$B$33,0)))</f>
        <v/>
      </c>
      <c r="BU65" s="16">
        <f>IF(AU65="","",INDEX($R$9:$R$33,MATCH(AU65,$B$9:$B$33,0)))</f>
        <v/>
      </c>
      <c r="BV65" s="16">
        <f>IF(AV65="","",INDEX($R$9:$R$33,MATCH(AV65,$B$9:$B$33,0)))</f>
        <v/>
      </c>
      <c r="BW65" s="16">
        <f>IF(AW65="","",INDEX($R$9:$R$33,MATCH(AW65,$B$9:$B$33,0)))</f>
        <v/>
      </c>
      <c r="BX65" s="16">
        <f>IF(AX65="","",INDEX($R$9:$R$33,MATCH(AX65,$B$9:$B$33,0)))</f>
        <v/>
      </c>
      <c r="BY65" s="16">
        <f>IF(AY65="","",INDEX($R$9:$R$33,MATCH(AY65,$B$9:$B$33,0)))</f>
        <v/>
      </c>
      <c r="BZ65" s="16">
        <f>IF(AZ65="","",INDEX($R$9:$R$33,MATCH(AZ65,$B$9:$B$33,0)))</f>
        <v/>
      </c>
      <c r="CA65" s="16">
        <f>IF(BA65="","",INDEX($R$9:$R$33,MATCH(BA65,$B$9:$B$33,0)))</f>
        <v/>
      </c>
      <c r="CB65" s="4" t="n"/>
      <c r="CC65" s="23">
        <f>IF(C32="",NA(),IF(O32=0,NA(),P32))</f>
        <v/>
      </c>
      <c r="CD65" s="24">
        <f>IF(C32="",NA(),IF(O32=0,NA(),IF(T32&lt;=0.01,O32,NA())))</f>
        <v/>
      </c>
      <c r="CE65" s="24">
        <f>IF(C32="",NA(),IF(ISERROR(CD65),NA(),N32-O32))</f>
        <v/>
      </c>
      <c r="CF65" s="24">
        <f>IF(C32="",NA(),IF(ISERROR(CD65),NA(),O32-L32))</f>
        <v/>
      </c>
      <c r="CG65" s="24">
        <f>IF(C32="",NA(),IF(O32=0,NA(),IF(T32&gt;0,O32,NA())))</f>
        <v/>
      </c>
      <c r="CH65" s="24">
        <f>IF(C32="",NA(),IF(ISERROR(CG65),NA(),N32-O32))</f>
        <v/>
      </c>
      <c r="CI65" s="24">
        <f>IF(C32="",NA(),IF(ISERROR(CG65),NA(),O32-L32))</f>
        <v/>
      </c>
      <c r="CJ65" s="23">
        <f>IF(C32="",NA(),IF(O32=0,NA(),T32))</f>
        <v/>
      </c>
      <c r="CK65" s="23">
        <f>IF(C32="",NA(),IF(O32=0,S32/5,NA()))</f>
        <v/>
      </c>
      <c r="CL65" s="23">
        <f>IF(C32="",NA(),IF(O32=0,S32,NA()))</f>
        <v/>
      </c>
      <c r="CM65" s="50">
        <f>OFFSET(CM65,-1,0,1,1)+1</f>
        <v/>
      </c>
    </row>
    <row r="66" ht="20" customFormat="1" customHeight="1" s="3">
      <c r="L66" s="15" t="n"/>
      <c r="V66" s="16">
        <f>IF(F33="",0,INDEX($Q$9:$Q$33,MATCH(F33,$B$9:$B$33,0)))</f>
        <v/>
      </c>
      <c r="W66" s="16">
        <f>IF(G33="",0,INDEX($Q$9:$Q$33,MATCH(G33,$B$9:$B$33,0)))</f>
        <v/>
      </c>
      <c r="X66" s="16">
        <f>IF(H33="",0,INDEX($Q$9:$Q$33,MATCH(H33,$B$9:$B$33,0)))</f>
        <v/>
      </c>
      <c r="Y66" s="16">
        <f>IF(I33="",0,INDEX($Q$9:$Q$33,MATCH(I33,$B$9:$B$33,0)))</f>
        <v/>
      </c>
      <c r="Z66" s="16">
        <f>IF(J33="",0,INDEX($Q$9:$Q$33,MATCH(J33,$B$9:$B$33,0)))</f>
        <v/>
      </c>
      <c r="AA66" s="16">
        <f>IF(K33="",0,INDEX($Q$9:$Q$33,MATCH(K33,$B$9:$B$33,0)))</f>
        <v/>
      </c>
      <c r="AB66" s="4" t="n"/>
      <c r="AC66" s="16">
        <f>IF(ISERROR(MATCH($B33,OFFSET($F$8,COLUMN(AC$41)-COLUMN($AC$41)+1,0,1,COLUMNS($F$8:$K$8)),0)),"",INDEX($B$9:$B$33,COLUMN(AC$41)-COLUMN($AC$41)+1))</f>
        <v/>
      </c>
      <c r="AD66" s="16">
        <f>IF(ISERROR(MATCH($B33,OFFSET($F$8,COLUMN(AD$41)-COLUMN($AC$41)+1,0,1,COLUMNS($F$8:$K$8)),0)),"",INDEX($B$9:$B$33,COLUMN(AD$41)-COLUMN($AC$41)+1))</f>
        <v/>
      </c>
      <c r="AE66" s="16">
        <f>IF(ISERROR(MATCH($B33,OFFSET($F$8,COLUMN(AE$41)-COLUMN($AC$41)+1,0,1,COLUMNS($F$8:$K$8)),0)),"",INDEX($B$9:$B$33,COLUMN(AE$41)-COLUMN($AC$41)+1))</f>
        <v/>
      </c>
      <c r="AF66" s="16">
        <f>IF(ISERROR(MATCH($B33,OFFSET($F$8,COLUMN(AF$41)-COLUMN($AC$41)+1,0,1,COLUMNS($F$8:$K$8)),0)),"",INDEX($B$9:$B$33,COLUMN(AF$41)-COLUMN($AC$41)+1))</f>
        <v/>
      </c>
      <c r="AG66" s="16">
        <f>IF(ISERROR(MATCH($B33,OFFSET($F$8,COLUMN(AG$41)-COLUMN($AC$41)+1,0,1,COLUMNS($F$8:$K$8)),0)),"",INDEX($B$9:$B$33,COLUMN(AG$41)-COLUMN($AC$41)+1))</f>
        <v/>
      </c>
      <c r="AH66" s="16">
        <f>IF(ISERROR(MATCH($B33,OFFSET($F$8,COLUMN(AH$41)-COLUMN($AC$41)+1,0,1,COLUMNS($F$8:$K$8)),0)),"",INDEX($B$9:$B$33,COLUMN(AH$41)-COLUMN($AC$41)+1))</f>
        <v/>
      </c>
      <c r="AI66" s="16">
        <f>IF(ISERROR(MATCH($B33,OFFSET($F$8,COLUMN(AI$41)-COLUMN($AC$41)+1,0,1,COLUMNS($F$8:$K$8)),0)),"",INDEX($B$9:$B$33,COLUMN(AI$41)-COLUMN($AC$41)+1))</f>
        <v/>
      </c>
      <c r="AJ66" s="16">
        <f>IF(ISERROR(MATCH($B33,OFFSET($F$8,COLUMN(AJ$41)-COLUMN($AC$41)+1,0,1,COLUMNS($F$8:$K$8)),0)),"",INDEX($B$9:$B$33,COLUMN(AJ$41)-COLUMN($AC$41)+1))</f>
        <v/>
      </c>
      <c r="AK66" s="16">
        <f>IF(ISERROR(MATCH($B33,OFFSET($F$8,COLUMN(AK$41)-COLUMN($AC$41)+1,0,1,COLUMNS($F$8:$K$8)),0)),"",INDEX($B$9:$B$33,COLUMN(AK$41)-COLUMN($AC$41)+1))</f>
        <v/>
      </c>
      <c r="AL66" s="16">
        <f>IF(ISERROR(MATCH($B33,OFFSET($F$8,COLUMN(AL$41)-COLUMN($AC$41)+1,0,1,COLUMNS($F$8:$K$8)),0)),"",INDEX($B$9:$B$33,COLUMN(AL$41)-COLUMN($AC$41)+1))</f>
        <v/>
      </c>
      <c r="AM66" s="16">
        <f>IF(ISERROR(MATCH($B33,OFFSET($F$8,COLUMN(AM$41)-COLUMN($AC$41)+1,0,1,COLUMNS($F$8:$K$8)),0)),"",INDEX($B$9:$B$33,COLUMN(AM$41)-COLUMN($AC$41)+1))</f>
        <v/>
      </c>
      <c r="AN66" s="16">
        <f>IF(ISERROR(MATCH($B33,OFFSET($F$8,COLUMN(AN$41)-COLUMN($AC$41)+1,0,1,COLUMNS($F$8:$K$8)),0)),"",INDEX($B$9:$B$33,COLUMN(AN$41)-COLUMN($AC$41)+1))</f>
        <v/>
      </c>
      <c r="AO66" s="16">
        <f>IF(ISERROR(MATCH($B33,OFFSET($F$8,COLUMN(AO$41)-COLUMN($AC$41)+1,0,1,COLUMNS($F$8:$K$8)),0)),"",INDEX($B$9:$B$33,COLUMN(AO$41)-COLUMN($AC$41)+1))</f>
        <v/>
      </c>
      <c r="AP66" s="16">
        <f>IF(ISERROR(MATCH($B33,OFFSET($F$8,COLUMN(AP$41)-COLUMN($AC$41)+1,0,1,COLUMNS($F$8:$K$8)),0)),"",INDEX($B$9:$B$33,COLUMN(AP$41)-COLUMN($AC$41)+1))</f>
        <v/>
      </c>
      <c r="AQ66" s="16">
        <f>IF(ISERROR(MATCH($B33,OFFSET($F$8,COLUMN(AQ$41)-COLUMN($AC$41)+1,0,1,COLUMNS($F$8:$K$8)),0)),"",INDEX($B$9:$B$33,COLUMN(AQ$41)-COLUMN($AC$41)+1))</f>
        <v/>
      </c>
      <c r="AR66" s="16">
        <f>IF(ISERROR(MATCH($B33,OFFSET($F$8,COLUMN(AR$41)-COLUMN($AC$41)+1,0,1,COLUMNS($F$8:$K$8)),0)),"",INDEX($B$9:$B$33,COLUMN(AR$41)-COLUMN($AC$41)+1))</f>
        <v/>
      </c>
      <c r="AS66" s="16">
        <f>IF(ISERROR(MATCH($B33,OFFSET($F$8,COLUMN(AS$41)-COLUMN($AC$41)+1,0,1,COLUMNS($F$8:$K$8)),0)),"",INDEX($B$9:$B$33,COLUMN(AS$41)-COLUMN($AC$41)+1))</f>
        <v/>
      </c>
      <c r="AT66" s="16">
        <f>IF(ISERROR(MATCH($B33,OFFSET($F$8,COLUMN(AT$41)-COLUMN($AC$41)+1,0,1,COLUMNS($F$8:$K$8)),0)),"",INDEX($B$9:$B$33,COLUMN(AT$41)-COLUMN($AC$41)+1))</f>
        <v/>
      </c>
      <c r="AU66" s="16">
        <f>IF(ISERROR(MATCH($B33,OFFSET($F$8,COLUMN(AU$41)-COLUMN($AC$41)+1,0,1,COLUMNS($F$8:$K$8)),0)),"",INDEX($B$9:$B$33,COLUMN(AU$41)-COLUMN($AC$41)+1))</f>
        <v/>
      </c>
      <c r="AV66" s="16">
        <f>IF(ISERROR(MATCH($B33,OFFSET($F$8,COLUMN(AV$41)-COLUMN($AC$41)+1,0,1,COLUMNS($F$8:$K$8)),0)),"",INDEX($B$9:$B$33,COLUMN(AV$41)-COLUMN($AC$41)+1))</f>
        <v/>
      </c>
      <c r="AW66" s="16">
        <f>IF(ISERROR(MATCH($B33,OFFSET($F$8,COLUMN(AW$41)-COLUMN($AC$41)+1,0,1,COLUMNS($F$8:$K$8)),0)),"",INDEX($B$9:$B$33,COLUMN(AW$41)-COLUMN($AC$41)+1))</f>
        <v/>
      </c>
      <c r="AX66" s="16">
        <f>IF(ISERROR(MATCH($B33,OFFSET($F$8,COLUMN(AX$41)-COLUMN($AC$41)+1,0,1,COLUMNS($F$8:$K$8)),0)),"",INDEX($B$9:$B$33,COLUMN(AX$41)-COLUMN($AC$41)+1))</f>
        <v/>
      </c>
      <c r="AY66" s="16">
        <f>IF(ISERROR(MATCH($B33,OFFSET($F$8,COLUMN(AY$41)-COLUMN($AC$41)+1,0,1,COLUMNS($F$8:$K$8)),0)),"",INDEX($B$9:$B$33,COLUMN(AY$41)-COLUMN($AC$41)+1))</f>
        <v/>
      </c>
      <c r="AZ66" s="16">
        <f>IF(ISERROR(MATCH($B33,OFFSET($F$8,COLUMN(AZ$41)-COLUMN($AC$41)+1,0,1,COLUMNS($F$8:$K$8)),0)),"",INDEX($B$9:$B$33,COLUMN(AZ$41)-COLUMN($AC$41)+1))</f>
        <v/>
      </c>
      <c r="BA66" s="16">
        <f>IF(ISERROR(MATCH($B33,OFFSET($F$8,COLUMN(BA$41)-COLUMN($AC$41)+1,0,1,COLUMNS($F$8:$K$8)),0)),"",INDEX($B$9:$B$33,COLUMN(BA$41)-COLUMN($AC$41)+1))</f>
        <v/>
      </c>
      <c r="BB66" s="4" t="n"/>
      <c r="BC66" s="16">
        <f>IF(AC66="","",INDEX($R$9:$R$33,MATCH(AC66,$B$9:$B$33,0)))</f>
        <v/>
      </c>
      <c r="BD66" s="16">
        <f>IF(AD66="","",INDEX($R$9:$R$33,MATCH(AD66,$B$9:$B$33,0)))</f>
        <v/>
      </c>
      <c r="BE66" s="16">
        <f>IF(AE66="","",INDEX($R$9:$R$33,MATCH(AE66,$B$9:$B$33,0)))</f>
        <v/>
      </c>
      <c r="BF66" s="16">
        <f>IF(AF66="","",INDEX($R$9:$R$33,MATCH(AF66,$B$9:$B$33,0)))</f>
        <v/>
      </c>
      <c r="BG66" s="16">
        <f>IF(AG66="","",INDEX($R$9:$R$33,MATCH(AG66,$B$9:$B$33,0)))</f>
        <v/>
      </c>
      <c r="BH66" s="16">
        <f>IF(AH66="","",INDEX($R$9:$R$33,MATCH(AH66,$B$9:$B$33,0)))</f>
        <v/>
      </c>
      <c r="BI66" s="16">
        <f>IF(AI66="","",INDEX($R$9:$R$33,MATCH(AI66,$B$9:$B$33,0)))</f>
        <v/>
      </c>
      <c r="BJ66" s="16">
        <f>IF(AJ66="","",INDEX($R$9:$R$33,MATCH(AJ66,$B$9:$B$33,0)))</f>
        <v/>
      </c>
      <c r="BK66" s="16">
        <f>IF(AK66="","",INDEX($R$9:$R$33,MATCH(AK66,$B$9:$B$33,0)))</f>
        <v/>
      </c>
      <c r="BL66" s="16">
        <f>IF(AL66="","",INDEX($R$9:$R$33,MATCH(AL66,$B$9:$B$33,0)))</f>
        <v/>
      </c>
      <c r="BM66" s="16">
        <f>IF(AM66="","",INDEX($R$9:$R$33,MATCH(AM66,$B$9:$B$33,0)))</f>
        <v/>
      </c>
      <c r="BN66" s="16">
        <f>IF(AN66="","",INDEX($R$9:$R$33,MATCH(AN66,$B$9:$B$33,0)))</f>
        <v/>
      </c>
      <c r="BO66" s="16">
        <f>IF(AO66="","",INDEX($R$9:$R$33,MATCH(AO66,$B$9:$B$33,0)))</f>
        <v/>
      </c>
      <c r="BP66" s="16">
        <f>IF(AP66="","",INDEX($R$9:$R$33,MATCH(AP66,$B$9:$B$33,0)))</f>
        <v/>
      </c>
      <c r="BQ66" s="16">
        <f>IF(AQ66="","",INDEX($R$9:$R$33,MATCH(AQ66,$B$9:$B$33,0)))</f>
        <v/>
      </c>
      <c r="BR66" s="16">
        <f>IF(AR66="","",INDEX($R$9:$R$33,MATCH(AR66,$B$9:$B$33,0)))</f>
        <v/>
      </c>
      <c r="BS66" s="16">
        <f>IF(AS66="","",INDEX($R$9:$R$33,MATCH(AS66,$B$9:$B$33,0)))</f>
        <v/>
      </c>
      <c r="BT66" s="16">
        <f>IF(AT66="","",INDEX($R$9:$R$33,MATCH(AT66,$B$9:$B$33,0)))</f>
        <v/>
      </c>
      <c r="BU66" s="16">
        <f>IF(AU66="","",INDEX($R$9:$R$33,MATCH(AU66,$B$9:$B$33,0)))</f>
        <v/>
      </c>
      <c r="BV66" s="16">
        <f>IF(AV66="","",INDEX($R$9:$R$33,MATCH(AV66,$B$9:$B$33,0)))</f>
        <v/>
      </c>
      <c r="BW66" s="16">
        <f>IF(AW66="","",INDEX($R$9:$R$33,MATCH(AW66,$B$9:$B$33,0)))</f>
        <v/>
      </c>
      <c r="BX66" s="16">
        <f>IF(AX66="","",INDEX($R$9:$R$33,MATCH(AX66,$B$9:$B$33,0)))</f>
        <v/>
      </c>
      <c r="BY66" s="16">
        <f>IF(AY66="","",INDEX($R$9:$R$33,MATCH(AY66,$B$9:$B$33,0)))</f>
        <v/>
      </c>
      <c r="BZ66" s="16">
        <f>IF(AZ66="","",INDEX($R$9:$R$33,MATCH(AZ66,$B$9:$B$33,0)))</f>
        <v/>
      </c>
      <c r="CA66" s="16">
        <f>IF(BA66="","",INDEX($R$9:$R$33,MATCH(BA66,$B$9:$B$33,0)))</f>
        <v/>
      </c>
      <c r="CB66" s="4" t="n"/>
      <c r="CC66" s="23">
        <f>IF(C33="",NA(),IF(O33=0,NA(),P33))</f>
        <v/>
      </c>
      <c r="CD66" s="24">
        <f>IF(C33="",NA(),IF(O33=0,NA(),IF(T33&lt;=0.01,O33,NA())))</f>
        <v/>
      </c>
      <c r="CE66" s="24">
        <f>IF(C33="",NA(),IF(ISERROR(CD66),NA(),N33-O33))</f>
        <v/>
      </c>
      <c r="CF66" s="24">
        <f>IF(C33="",NA(),IF(ISERROR(CD66),NA(),O33-L33))</f>
        <v/>
      </c>
      <c r="CG66" s="24">
        <f>IF(C33="",NA(),IF(O33=0,NA(),IF(T33&gt;0,O33,NA())))</f>
        <v/>
      </c>
      <c r="CH66" s="24">
        <f>IF(C33="",NA(),IF(ISERROR(CG66),NA(),N33-O33))</f>
        <v/>
      </c>
      <c r="CI66" s="24">
        <f>IF(C33="",NA(),IF(ISERROR(CG66),NA(),O33-L33))</f>
        <v/>
      </c>
      <c r="CJ66" s="23">
        <f>IF(C33="",NA(),IF(O33=0,NA(),T33))</f>
        <v/>
      </c>
      <c r="CK66" s="23">
        <f>IF(C33="",NA(),IF(O33=0,S33/5,NA()))</f>
        <v/>
      </c>
      <c r="CL66" s="23">
        <f>IF(C33="",NA(),IF(O33=0,S33,NA()))</f>
        <v/>
      </c>
      <c r="CM66" s="50">
        <f>OFFSET(CM66,-1,0,1,1)+1</f>
        <v/>
      </c>
    </row>
  </sheetData>
  <mergeCells count="9">
    <mergeCell ref="V41:AA41"/>
    <mergeCell ref="AC41:BA41"/>
    <mergeCell ref="BC41:CA41"/>
    <mergeCell ref="B2:C3"/>
    <mergeCell ref="F2:K2"/>
    <mergeCell ref="F4:K4"/>
    <mergeCell ref="L6:N6"/>
    <mergeCell ref="F7:K7"/>
    <mergeCell ref="F8:K8"/>
  </mergeCells>
  <conditionalFormatting sqref="C9:C33">
    <cfRule type="expression" priority="8" dxfId="7">
      <formula>T9=0</formula>
    </cfRule>
  </conditionalFormatting>
  <conditionalFormatting sqref="E9:E33 V9:V17">
    <cfRule type="containsText" priority="1" operator="containsText" dxfId="6" text="Needs Update">
      <formula>NOT(ISERROR(SEARCH("Needs Update",E9)))</formula>
    </cfRule>
    <cfRule type="containsText" priority="2" operator="containsText" dxfId="5" text="Needs Review">
      <formula>NOT(ISERROR(SEARCH("Needs Review",E9)))</formula>
    </cfRule>
    <cfRule type="containsText" priority="3" operator="containsText" dxfId="4" text="Not Started">
      <formula>NOT(ISERROR(SEARCH("Not Started",E9)))</formula>
    </cfRule>
    <cfRule type="containsText" priority="4" operator="containsText" dxfId="3" text="On Hold">
      <formula>NOT(ISERROR(SEARCH("On Hold",E9)))</formula>
    </cfRule>
    <cfRule type="containsText" priority="5" operator="containsText" dxfId="2" text="Overdue">
      <formula>NOT(ISERROR(SEARCH("Overdue",E9)))</formula>
    </cfRule>
    <cfRule type="containsText" priority="6" operator="containsText" dxfId="1" text="Complete">
      <formula>NOT(ISERROR(SEARCH("Complete",E9)))</formula>
    </cfRule>
    <cfRule type="containsText" priority="7" operator="containsText" dxfId="0" text="In Progress">
      <formula>NOT(ISERROR(SEARCH("In Progress",E9)))</formula>
    </cfRule>
  </conditionalFormatting>
  <dataValidations count="1">
    <dataValidation sqref="E9:E33" showErrorMessage="1" showInputMessage="1" allowBlank="0" type="list">
      <formula1>$V$9:$V$17</formula1>
    </dataValidation>
  </dataValidations>
  <pageMargins left="0.3" right="0.3" top="0.3" bottom="0.3" header="0" footer="0"/>
  <pageSetup orientation="landscape" scale="53" fitToHeight="0"/>
  <rowBreaks count="1" manualBreakCount="1">
    <brk id="33" min="0" max="16383" man="1"/>
  </rowBreaks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 codeName="Sheet2">
    <tabColor theme="0" tint="-0.249977111117893"/>
    <outlinePr summaryBelow="1" summaryRight="1"/>
    <pageSetUpPr/>
  </sheetPr>
  <dimension ref="A1:C168"/>
  <sheetViews>
    <sheetView showGridLines="0" topLeftCell="A130" workbookViewId="0">
      <selection activeCell="E178" sqref="E178"/>
    </sheetView>
  </sheetViews>
  <sheetFormatPr baseColWidth="8" defaultColWidth="8.81640625" defaultRowHeight="12.5"/>
  <cols>
    <col width="3.36328125" customWidth="1" min="1" max="1"/>
    <col width="12" customWidth="1" min="2" max="2"/>
    <col width="38" customWidth="1" min="3" max="3"/>
    <col width="3.36328125" customWidth="1" min="4" max="4"/>
  </cols>
  <sheetData>
    <row r="1" ht="20" customFormat="1" customHeight="1" s="3">
      <c r="B1" s="4" t="inlineStr">
        <is>
          <t>以下に非ワーキングホリデーを入力してください。</t>
        </is>
      </c>
    </row>
    <row r="2" ht="20" customFormat="1" customHeight="1" s="3">
      <c r="B2" s="16" t="inlineStr">
        <is>
          <t>日付</t>
        </is>
      </c>
      <c r="C2" s="8" t="inlineStr">
        <is>
          <t>形容</t>
        </is>
      </c>
    </row>
    <row r="3" ht="20" customFormat="1" customHeight="1" s="3">
      <c r="B3" s="83" t="n">
        <v>43831</v>
      </c>
      <c r="C3" s="6" t="inlineStr">
        <is>
          <t>元旦</t>
        </is>
      </c>
    </row>
    <row r="4" ht="20" customFormat="1" customHeight="1" s="3">
      <c r="B4" s="83" t="n">
        <v>43850</v>
      </c>
      <c r="C4" s="6" t="inlineStr">
        <is>
          <t>マーティン・ルーサー・キング・ジュニアの誕生日</t>
        </is>
      </c>
    </row>
    <row r="5" ht="20" customFormat="1" customHeight="1" s="3">
      <c r="B5" s="83" t="n">
        <v>43878</v>
      </c>
      <c r="C5" s="6" t="inlineStr">
        <is>
          <t>ワシントンの誕生日</t>
        </is>
      </c>
    </row>
    <row r="6" ht="20" customFormat="1" customHeight="1" s="3">
      <c r="B6" s="83" t="n">
        <v>43976</v>
      </c>
      <c r="C6" s="6" t="inlineStr">
        <is>
          <t>メモリアルデー</t>
        </is>
      </c>
    </row>
    <row r="7" ht="20" customFormat="1" customHeight="1" s="3">
      <c r="B7" s="83" t="n">
        <v>44016</v>
      </c>
      <c r="C7" s="6" t="inlineStr">
        <is>
          <t>独立記念日</t>
        </is>
      </c>
    </row>
    <row r="8" ht="20" customFormat="1" customHeight="1" s="3">
      <c r="B8" s="83" t="n">
        <v>44081</v>
      </c>
      <c r="C8" s="6" t="inlineStr">
        <is>
          <t>労働者の日</t>
        </is>
      </c>
    </row>
    <row r="9" ht="20" customFormat="1" customHeight="1" s="3">
      <c r="B9" s="83" t="n">
        <v>44116</v>
      </c>
      <c r="C9" s="6" t="inlineStr">
        <is>
          <t>コロンブスの日</t>
        </is>
      </c>
    </row>
    <row r="10" ht="20" customFormat="1" customHeight="1" s="3">
      <c r="B10" s="83" t="n">
        <v>44146</v>
      </c>
      <c r="C10" s="6" t="inlineStr">
        <is>
          <t>退役軍人の日</t>
        </is>
      </c>
    </row>
    <row r="11" ht="20" customFormat="1" customHeight="1" s="3">
      <c r="B11" s="83" t="n">
        <v>44161</v>
      </c>
      <c r="C11" s="6" t="inlineStr">
        <is>
          <t>サンクスギビングデー</t>
        </is>
      </c>
    </row>
    <row r="12" ht="20" customFormat="1" customHeight="1" s="3">
      <c r="B12" s="83" t="n">
        <v>44190</v>
      </c>
      <c r="C12" s="6" t="inlineStr">
        <is>
          <t>クリスマスの日</t>
        </is>
      </c>
    </row>
    <row r="13" ht="20" customFormat="1" customHeight="1" s="3">
      <c r="B13" s="7" t="n"/>
      <c r="C13" s="6" t="n"/>
    </row>
    <row r="14" ht="20" customFormat="1" customHeight="1" s="3">
      <c r="B14" s="7" t="n"/>
      <c r="C14" s="6" t="n"/>
    </row>
    <row r="15" ht="20" customFormat="1" customHeight="1" s="3">
      <c r="B15" s="7" t="n"/>
      <c r="C15" s="6" t="n"/>
    </row>
    <row r="16" ht="20" customFormat="1" customHeight="1" s="3">
      <c r="B16" s="83" t="n">
        <v>44197</v>
      </c>
      <c r="C16" s="6" t="inlineStr">
        <is>
          <t>元旦</t>
        </is>
      </c>
    </row>
    <row r="17" ht="20" customFormat="1" customHeight="1" s="3">
      <c r="B17" s="83" t="n">
        <v>44214</v>
      </c>
      <c r="C17" s="6" t="inlineStr">
        <is>
          <t>マーティン・ルーサー・キング・ジュニアの誕生日</t>
        </is>
      </c>
    </row>
    <row r="18" ht="20" customFormat="1" customHeight="1" s="3">
      <c r="B18" s="83" t="n">
        <v>44242</v>
      </c>
      <c r="C18" s="6" t="inlineStr">
        <is>
          <t>ワシントンの誕生日</t>
        </is>
      </c>
    </row>
    <row r="19" ht="20" customFormat="1" customHeight="1" s="3">
      <c r="B19" s="83" t="n">
        <v>44347</v>
      </c>
      <c r="C19" s="6" t="inlineStr">
        <is>
          <t>メモリアルデー</t>
        </is>
      </c>
    </row>
    <row r="20" ht="20" customFormat="1" customHeight="1" s="3">
      <c r="B20" s="83" t="n">
        <v>44381</v>
      </c>
      <c r="C20" s="6" t="inlineStr">
        <is>
          <t>独立記念日</t>
        </is>
      </c>
    </row>
    <row r="21" ht="20" customFormat="1" customHeight="1" s="3">
      <c r="B21" s="83" t="n">
        <v>44445</v>
      </c>
      <c r="C21" s="6" t="inlineStr">
        <is>
          <t>労働者の日</t>
        </is>
      </c>
    </row>
    <row r="22" ht="20" customFormat="1" customHeight="1" s="3">
      <c r="B22" s="83" t="n">
        <v>44480</v>
      </c>
      <c r="C22" s="6" t="inlineStr">
        <is>
          <t>コロンブスの日</t>
        </is>
      </c>
    </row>
    <row r="23" ht="20" customFormat="1" customHeight="1" s="3">
      <c r="B23" s="83" t="n">
        <v>44511</v>
      </c>
      <c r="C23" s="6" t="inlineStr">
        <is>
          <t>退役軍人の日</t>
        </is>
      </c>
    </row>
    <row r="24" ht="20" customFormat="1" customHeight="1" s="3">
      <c r="B24" s="83" t="n">
        <v>44525</v>
      </c>
      <c r="C24" s="6" t="inlineStr">
        <is>
          <t>サンクスギビングデー</t>
        </is>
      </c>
    </row>
    <row r="25" ht="20" customFormat="1" customHeight="1" s="3">
      <c r="B25" s="83" t="n">
        <v>44555</v>
      </c>
      <c r="C25" s="6" t="inlineStr">
        <is>
          <t>クリスマスの日</t>
        </is>
      </c>
    </row>
    <row r="26" ht="20" customFormat="1" customHeight="1" s="3">
      <c r="B26" s="7" t="n"/>
      <c r="C26" s="6" t="n"/>
    </row>
    <row r="27" ht="20" customFormat="1" customHeight="1" s="3">
      <c r="B27" s="7" t="n"/>
      <c r="C27" s="6" t="n"/>
    </row>
    <row r="28" ht="20" customFormat="1" customHeight="1" s="3">
      <c r="B28" s="7" t="n"/>
      <c r="C28" s="6" t="n"/>
    </row>
    <row r="29" ht="20" customFormat="1" customHeight="1" s="3">
      <c r="B29" s="7" t="n"/>
      <c r="C29" s="6" t="n"/>
    </row>
    <row r="30" ht="20" customFormat="1" customHeight="1" s="3">
      <c r="B30" s="83" t="n">
        <v>44562</v>
      </c>
      <c r="C30" s="6" t="inlineStr">
        <is>
          <t>元旦</t>
        </is>
      </c>
    </row>
    <row r="31" ht="20" customFormat="1" customHeight="1" s="3">
      <c r="B31" s="83" t="n">
        <v>44578</v>
      </c>
      <c r="C31" s="6" t="inlineStr">
        <is>
          <t>マーティン・ルーサー・キング・ジュニアの誕生日</t>
        </is>
      </c>
    </row>
    <row r="32" ht="20" customFormat="1" customHeight="1" s="3">
      <c r="B32" s="83" t="n">
        <v>44613</v>
      </c>
      <c r="C32" s="6" t="inlineStr">
        <is>
          <t>ワシントンの誕生日</t>
        </is>
      </c>
    </row>
    <row r="33" ht="20" customFormat="1" customHeight="1" s="3">
      <c r="B33" s="83" t="n">
        <v>44711</v>
      </c>
      <c r="C33" s="6" t="inlineStr">
        <is>
          <t>メモリアルデー</t>
        </is>
      </c>
    </row>
    <row r="34" ht="20" customFormat="1" customHeight="1" s="3">
      <c r="B34" s="83" t="n">
        <v>44746</v>
      </c>
      <c r="C34" s="6" t="inlineStr">
        <is>
          <t>独立記念日</t>
        </is>
      </c>
    </row>
    <row r="35" ht="20" customFormat="1" customHeight="1" s="3">
      <c r="B35" s="83" t="n">
        <v>44809</v>
      </c>
      <c r="C35" s="6" t="inlineStr">
        <is>
          <t>労働者の日</t>
        </is>
      </c>
    </row>
    <row r="36" ht="20" customFormat="1" customHeight="1" s="3">
      <c r="B36" s="83" t="n">
        <v>44844</v>
      </c>
      <c r="C36" s="6" t="inlineStr">
        <is>
          <t>コロンブスの日</t>
        </is>
      </c>
    </row>
    <row r="37" ht="20" customFormat="1" customHeight="1" s="3">
      <c r="B37" s="83" t="n">
        <v>44876</v>
      </c>
      <c r="C37" s="6" t="inlineStr">
        <is>
          <t>退役軍人の日</t>
        </is>
      </c>
    </row>
    <row r="38" ht="20" customFormat="1" customHeight="1" s="3">
      <c r="B38" s="83" t="n">
        <v>44889</v>
      </c>
      <c r="C38" s="6" t="inlineStr">
        <is>
          <t>サンクスギビングデー</t>
        </is>
      </c>
    </row>
    <row r="39" ht="20" customFormat="1" customHeight="1" s="3">
      <c r="B39" s="83" t="n">
        <v>44921</v>
      </c>
      <c r="C39" s="6" t="inlineStr">
        <is>
          <t>クリスマスの日 が観察</t>
        </is>
      </c>
    </row>
    <row r="40" ht="20" customFormat="1" customHeight="1" s="3">
      <c r="B40" s="7" t="n"/>
      <c r="C40" s="6" t="n"/>
    </row>
    <row r="41" ht="20" customFormat="1" customHeight="1" s="3">
      <c r="B41" s="7" t="n"/>
      <c r="C41" s="6" t="n"/>
    </row>
    <row r="42" ht="20" customFormat="1" customHeight="1" s="3">
      <c r="B42" s="7" t="n"/>
      <c r="C42" s="6" t="n"/>
    </row>
    <row r="43" ht="20" customFormat="1" customHeight="1" s="3">
      <c r="B43" s="7" t="n"/>
      <c r="C43" s="6" t="n"/>
    </row>
    <row r="44" ht="20" customFormat="1" customHeight="1" s="3">
      <c r="B44" s="83" t="n">
        <v>44928</v>
      </c>
      <c r="C44" s="6" t="inlineStr">
        <is>
          <t>元旦の 観測</t>
        </is>
      </c>
    </row>
    <row r="45" ht="20" customFormat="1" customHeight="1" s="3">
      <c r="B45" s="83" t="n">
        <v>44942</v>
      </c>
      <c r="C45" s="6" t="inlineStr">
        <is>
          <t>マーティン・ルーサー・キング・ジュニアの誕生日</t>
        </is>
      </c>
    </row>
    <row r="46" ht="20" customFormat="1" customHeight="1" s="3">
      <c r="B46" s="83" t="n">
        <v>44977</v>
      </c>
      <c r="C46" s="6" t="inlineStr">
        <is>
          <t>ワシントンの誕生日</t>
        </is>
      </c>
    </row>
    <row r="47" ht="20" customFormat="1" customHeight="1" s="3">
      <c r="B47" s="83" t="n">
        <v>45075</v>
      </c>
      <c r="C47" s="6" t="inlineStr">
        <is>
          <t>メモリアルデー</t>
        </is>
      </c>
    </row>
    <row r="48" ht="20" customFormat="1" customHeight="1" s="3">
      <c r="B48" s="83" t="n">
        <v>45111</v>
      </c>
      <c r="C48" s="6" t="inlineStr">
        <is>
          <t>独立記念日</t>
        </is>
      </c>
    </row>
    <row r="49" ht="20" customFormat="1" customHeight="1" s="3">
      <c r="B49" s="83" t="n">
        <v>45173</v>
      </c>
      <c r="C49" s="6" t="inlineStr">
        <is>
          <t>労働者の日</t>
        </is>
      </c>
    </row>
    <row r="50" ht="20" customFormat="1" customHeight="1" s="3">
      <c r="B50" s="83" t="n">
        <v>45208</v>
      </c>
      <c r="C50" s="6" t="inlineStr">
        <is>
          <t>コロンブスの日</t>
        </is>
      </c>
    </row>
    <row r="51" ht="20" customFormat="1" customHeight="1" s="3">
      <c r="B51" s="83" t="n">
        <v>45241</v>
      </c>
      <c r="C51" s="6" t="inlineStr">
        <is>
          <t>退役軍人の日</t>
        </is>
      </c>
    </row>
    <row r="52" ht="20" customFormat="1" customHeight="1" s="3">
      <c r="B52" s="83" t="n">
        <v>45253</v>
      </c>
      <c r="C52" s="6" t="inlineStr">
        <is>
          <t>サンクスギビングデー</t>
        </is>
      </c>
    </row>
    <row r="53" ht="20" customFormat="1" customHeight="1" s="3">
      <c r="B53" s="83" t="n">
        <v>45285</v>
      </c>
      <c r="C53" s="6" t="inlineStr">
        <is>
          <t>クリスマスの日</t>
        </is>
      </c>
    </row>
    <row r="54" ht="20" customFormat="1" customHeight="1" s="3">
      <c r="B54" s="7" t="n"/>
      <c r="C54" s="6" t="n"/>
    </row>
    <row r="55" ht="20" customFormat="1" customHeight="1" s="3">
      <c r="B55" s="7" t="n"/>
      <c r="C55" s="6" t="n"/>
    </row>
    <row r="56" ht="20" customFormat="1" customHeight="1" s="3">
      <c r="B56" s="7" t="n"/>
      <c r="C56" s="6" t="n"/>
    </row>
    <row r="57" ht="20" customFormat="1" customHeight="1" s="3">
      <c r="B57" s="7" t="n"/>
      <c r="C57" s="6" t="n"/>
    </row>
    <row r="58" ht="20" customFormat="1" customHeight="1" s="3">
      <c r="B58" s="83" t="n">
        <v>45292</v>
      </c>
      <c r="C58" s="6" t="inlineStr">
        <is>
          <t>元旦</t>
        </is>
      </c>
    </row>
    <row r="59" ht="20" customFormat="1" customHeight="1" s="3">
      <c r="B59" s="83" t="n">
        <v>45306</v>
      </c>
      <c r="C59" s="6" t="inlineStr">
        <is>
          <t>マーティン・ルーサー・キング・ジュニアの誕生日</t>
        </is>
      </c>
    </row>
    <row r="60" ht="20" customFormat="1" customHeight="1" s="3">
      <c r="B60" s="83" t="n">
        <v>45341</v>
      </c>
      <c r="C60" s="6" t="inlineStr">
        <is>
          <t>ワシントンの誕生日</t>
        </is>
      </c>
    </row>
    <row r="61" ht="20" customFormat="1" customHeight="1" s="3">
      <c r="B61" s="83" t="n">
        <v>45439</v>
      </c>
      <c r="C61" s="6" t="inlineStr">
        <is>
          <t>メモリアルデー</t>
        </is>
      </c>
    </row>
    <row r="62" ht="20" customFormat="1" customHeight="1" s="3">
      <c r="B62" s="83" t="n">
        <v>45477</v>
      </c>
      <c r="C62" s="6" t="inlineStr">
        <is>
          <t>独立記念日</t>
        </is>
      </c>
    </row>
    <row r="63" ht="20" customFormat="1" customHeight="1" s="3">
      <c r="B63" s="83" t="n">
        <v>45537</v>
      </c>
      <c r="C63" s="6" t="inlineStr">
        <is>
          <t>労働者の日</t>
        </is>
      </c>
    </row>
    <row r="64" ht="20" customFormat="1" customHeight="1" s="3">
      <c r="B64" s="83" t="n">
        <v>45579</v>
      </c>
      <c r="C64" s="6" t="inlineStr">
        <is>
          <t>コロンブスの日</t>
        </is>
      </c>
    </row>
    <row r="65" ht="20" customFormat="1" customHeight="1" s="3">
      <c r="B65" s="83" t="n">
        <v>45607</v>
      </c>
      <c r="C65" s="6" t="inlineStr">
        <is>
          <t>退役軍人の日</t>
        </is>
      </c>
    </row>
    <row r="66" ht="20" customFormat="1" customHeight="1" s="3">
      <c r="B66" s="83" t="n">
        <v>45624</v>
      </c>
      <c r="C66" s="6" t="inlineStr">
        <is>
          <t>サンクスギビングデー</t>
        </is>
      </c>
    </row>
    <row r="67" ht="20" customFormat="1" customHeight="1" s="3">
      <c r="B67" s="83" t="n">
        <v>45651</v>
      </c>
      <c r="C67" s="6" t="inlineStr">
        <is>
          <t>クリスマスの日</t>
        </is>
      </c>
    </row>
    <row r="68" ht="20" customFormat="1" customHeight="1" s="3">
      <c r="B68" s="7" t="n"/>
      <c r="C68" s="6" t="n"/>
    </row>
    <row r="69" ht="20" customFormat="1" customHeight="1" s="3">
      <c r="B69" s="7" t="n"/>
      <c r="C69" s="6" t="n"/>
    </row>
    <row r="70" ht="20" customFormat="1" customHeight="1" s="3">
      <c r="B70" s="7" t="n"/>
      <c r="C70" s="6" t="n"/>
    </row>
    <row r="71" ht="20" customFormat="1" customHeight="1" s="3">
      <c r="B71" s="7" t="n"/>
      <c r="C71" s="6" t="n"/>
    </row>
    <row r="72" ht="20" customFormat="1" customHeight="1" s="3">
      <c r="B72" s="83" t="n">
        <v>45658</v>
      </c>
      <c r="C72" s="6" t="inlineStr">
        <is>
          <t>元旦</t>
        </is>
      </c>
    </row>
    <row r="73" ht="20" customFormat="1" customHeight="1" s="3">
      <c r="B73" s="83" t="n">
        <v>45677</v>
      </c>
      <c r="C73" s="6" t="inlineStr">
        <is>
          <t>マーティン・ルーサー・キング・ジュニアの誕生日</t>
        </is>
      </c>
    </row>
    <row r="74" ht="20" customFormat="1" customHeight="1" s="3">
      <c r="B74" s="83" t="n">
        <v>45705</v>
      </c>
      <c r="C74" s="6" t="inlineStr">
        <is>
          <t>ワシントンの誕生日</t>
        </is>
      </c>
    </row>
    <row r="75" ht="20" customFormat="1" customHeight="1" s="3">
      <c r="B75" s="83" t="n">
        <v>45803</v>
      </c>
      <c r="C75" s="6" t="inlineStr">
        <is>
          <t>メモリアルデー</t>
        </is>
      </c>
    </row>
    <row r="76" ht="20" customFormat="1" customHeight="1" s="3">
      <c r="B76" s="83" t="n">
        <v>45842</v>
      </c>
      <c r="C76" s="6" t="inlineStr">
        <is>
          <t>独立記念日</t>
        </is>
      </c>
    </row>
    <row r="77" ht="20" customFormat="1" customHeight="1" s="3">
      <c r="B77" s="83" t="n">
        <v>45901</v>
      </c>
      <c r="C77" s="6" t="inlineStr">
        <is>
          <t>労働者の日</t>
        </is>
      </c>
    </row>
    <row r="78" ht="20" customFormat="1" customHeight="1" s="3">
      <c r="B78" s="83" t="n">
        <v>45943</v>
      </c>
      <c r="C78" s="6" t="inlineStr">
        <is>
          <t>コロンブスの日</t>
        </is>
      </c>
    </row>
    <row r="79" ht="20" customFormat="1" customHeight="1" s="3">
      <c r="B79" s="83" t="n">
        <v>45972</v>
      </c>
      <c r="C79" s="6" t="inlineStr">
        <is>
          <t>退役軍人の日</t>
        </is>
      </c>
    </row>
    <row r="80" ht="20" customFormat="1" customHeight="1" s="3">
      <c r="B80" s="83" t="n">
        <v>45988</v>
      </c>
      <c r="C80" s="6" t="inlineStr">
        <is>
          <t>サンクスギビングデー</t>
        </is>
      </c>
    </row>
    <row r="81" ht="20" customFormat="1" customHeight="1" s="3">
      <c r="B81" s="83" t="n">
        <v>46016</v>
      </c>
      <c r="C81" s="6" t="inlineStr">
        <is>
          <t>クリスマスの日</t>
        </is>
      </c>
    </row>
    <row r="82" ht="20" customFormat="1" customHeight="1" s="3">
      <c r="B82" s="7" t="n"/>
      <c r="C82" s="6" t="n"/>
    </row>
    <row r="83" ht="20" customFormat="1" customHeight="1" s="3">
      <c r="B83" s="7" t="n"/>
      <c r="C83" s="6" t="n"/>
    </row>
    <row r="84" ht="20" customFormat="1" customHeight="1" s="3">
      <c r="B84" s="7" t="n"/>
      <c r="C84" s="6" t="n"/>
    </row>
    <row r="85" ht="20" customFormat="1" customHeight="1" s="3">
      <c r="B85" s="7" t="n"/>
      <c r="C85" s="6" t="n"/>
    </row>
    <row r="86" ht="20" customFormat="1" customHeight="1" s="3">
      <c r="B86" s="7" t="n"/>
      <c r="C86" s="6" t="n"/>
    </row>
    <row r="87" ht="20" customFormat="1" customHeight="1" s="3">
      <c r="B87" s="7" t="n"/>
      <c r="C87" s="6" t="n"/>
    </row>
    <row r="88" ht="20" customFormat="1" customHeight="1" s="3">
      <c r="B88" s="7" t="n"/>
      <c r="C88" s="6" t="n"/>
    </row>
    <row r="89" ht="20" customFormat="1" customHeight="1" s="3">
      <c r="B89" s="7" t="n"/>
      <c r="C89" s="6" t="n"/>
    </row>
    <row r="90" ht="20" customFormat="1" customHeight="1" s="3">
      <c r="B90" s="7" t="n"/>
      <c r="C90" s="6" t="n"/>
    </row>
    <row r="91" ht="20" customFormat="1" customHeight="1" s="3">
      <c r="B91" s="7" t="n"/>
      <c r="C91" s="6" t="n"/>
    </row>
    <row r="92" ht="20" customFormat="1" customHeight="1" s="3">
      <c r="B92" s="7" t="n"/>
      <c r="C92" s="6" t="n"/>
    </row>
    <row r="93" ht="20" customFormat="1" customHeight="1" s="3">
      <c r="B93" s="7" t="n"/>
      <c r="C93" s="6" t="n"/>
    </row>
    <row r="94" ht="20" customFormat="1" customHeight="1" s="3">
      <c r="B94" s="7" t="n"/>
      <c r="C94" s="6" t="n"/>
    </row>
    <row r="95" ht="20" customFormat="1" customHeight="1" s="3">
      <c r="B95" s="7" t="n"/>
      <c r="C95" s="6" t="n"/>
    </row>
    <row r="96" ht="20" customFormat="1" customHeight="1" s="3">
      <c r="B96" s="7" t="n"/>
      <c r="C96" s="6" t="n"/>
    </row>
    <row r="97" ht="20" customFormat="1" customHeight="1" s="3">
      <c r="B97" s="7" t="n"/>
      <c r="C97" s="6" t="n"/>
    </row>
    <row r="98" ht="20" customFormat="1" customHeight="1" s="3">
      <c r="B98" s="7" t="n"/>
      <c r="C98" s="6" t="n"/>
    </row>
    <row r="99" ht="20" customFormat="1" customHeight="1" s="3">
      <c r="B99" s="7" t="n"/>
      <c r="C99" s="6" t="n"/>
    </row>
    <row r="100" ht="20" customFormat="1" customHeight="1" s="3">
      <c r="B100" s="7" t="n"/>
      <c r="C100" s="6" t="n"/>
    </row>
    <row r="101" ht="20" customFormat="1" customHeight="1" s="3">
      <c r="B101" s="7" t="n"/>
      <c r="C101" s="6" t="n"/>
    </row>
    <row r="102" ht="20" customFormat="1" customHeight="1" s="3">
      <c r="B102" s="7" t="n"/>
      <c r="C102" s="6" t="n"/>
    </row>
    <row r="103" ht="20" customFormat="1" customHeight="1" s="3">
      <c r="B103" s="7" t="n"/>
      <c r="C103" s="6" t="n"/>
    </row>
    <row r="104" ht="20" customFormat="1" customHeight="1" s="3">
      <c r="B104" s="7" t="n"/>
      <c r="C104" s="6" t="n"/>
    </row>
    <row r="105" ht="20" customFormat="1" customHeight="1" s="3">
      <c r="B105" s="7" t="n"/>
      <c r="C105" s="6" t="n"/>
    </row>
    <row r="106" ht="20" customFormat="1" customHeight="1" s="3">
      <c r="B106" s="7" t="n"/>
      <c r="C106" s="6" t="n"/>
    </row>
    <row r="107" ht="20" customFormat="1" customHeight="1" s="3">
      <c r="B107" s="7" t="n"/>
      <c r="C107" s="6" t="n"/>
    </row>
    <row r="108" ht="20" customFormat="1" customHeight="1" s="3">
      <c r="B108" s="7" t="n"/>
      <c r="C108" s="6" t="n"/>
    </row>
    <row r="109" ht="20" customFormat="1" customHeight="1" s="3">
      <c r="B109" s="7" t="n"/>
      <c r="C109" s="6" t="n"/>
    </row>
    <row r="110" ht="20" customFormat="1" customHeight="1" s="3">
      <c r="B110" s="7" t="n"/>
      <c r="C110" s="6" t="n"/>
    </row>
    <row r="111" ht="20" customFormat="1" customHeight="1" s="3">
      <c r="B111" s="7" t="n"/>
      <c r="C111" s="6" t="n"/>
    </row>
    <row r="112" ht="20" customFormat="1" customHeight="1" s="3">
      <c r="B112" s="7" t="n"/>
      <c r="C112" s="6" t="n"/>
    </row>
    <row r="113" ht="20" customFormat="1" customHeight="1" s="3">
      <c r="B113" s="7" t="n"/>
      <c r="C113" s="6" t="n"/>
    </row>
    <row r="114" ht="20" customFormat="1" customHeight="1" s="3">
      <c r="B114" s="7" t="n"/>
      <c r="C114" s="6" t="n"/>
    </row>
    <row r="115" ht="20" customFormat="1" customHeight="1" s="3">
      <c r="B115" s="7" t="n"/>
      <c r="C115" s="6" t="n"/>
    </row>
    <row r="116" ht="20" customFormat="1" customHeight="1" s="3">
      <c r="B116" s="7" t="n"/>
      <c r="C116" s="6" t="n"/>
    </row>
    <row r="117" ht="20" customFormat="1" customHeight="1" s="3">
      <c r="B117" s="7" t="n"/>
      <c r="C117" s="6" t="n"/>
    </row>
    <row r="118" ht="20" customFormat="1" customHeight="1" s="3">
      <c r="B118" s="7" t="n"/>
      <c r="C118" s="6" t="n"/>
    </row>
    <row r="119" ht="20" customFormat="1" customHeight="1" s="3">
      <c r="B119" s="7" t="n"/>
      <c r="C119" s="6" t="n"/>
    </row>
    <row r="120" ht="20" customFormat="1" customHeight="1" s="3">
      <c r="B120" s="7" t="n"/>
      <c r="C120" s="6" t="n"/>
    </row>
    <row r="121" ht="20" customFormat="1" customHeight="1" s="3">
      <c r="B121" s="7" t="n"/>
      <c r="C121" s="6" t="n"/>
    </row>
    <row r="122" ht="20" customFormat="1" customHeight="1" s="3">
      <c r="B122" s="7" t="n"/>
      <c r="C122" s="6" t="n"/>
    </row>
    <row r="123" ht="20" customFormat="1" customHeight="1" s="3">
      <c r="B123" s="7" t="n"/>
      <c r="C123" s="6" t="n"/>
    </row>
    <row r="124" ht="20" customFormat="1" customHeight="1" s="3">
      <c r="B124" s="7" t="n"/>
      <c r="C124" s="6" t="n"/>
    </row>
    <row r="125" ht="20" customFormat="1" customHeight="1" s="3">
      <c r="B125" s="7" t="n"/>
      <c r="C125" s="6" t="n"/>
    </row>
    <row r="126" ht="20" customFormat="1" customHeight="1" s="3">
      <c r="B126" s="7" t="n"/>
      <c r="C126" s="6" t="n"/>
    </row>
    <row r="127" ht="20" customFormat="1" customHeight="1" s="3">
      <c r="B127" s="7" t="n"/>
      <c r="C127" s="6" t="n"/>
    </row>
    <row r="128" ht="20" customFormat="1" customHeight="1" s="3">
      <c r="B128" s="7" t="n"/>
      <c r="C128" s="6" t="n"/>
    </row>
    <row r="129" ht="20" customFormat="1" customHeight="1" s="3">
      <c r="B129" s="7" t="n"/>
      <c r="C129" s="6" t="n"/>
    </row>
    <row r="130" ht="20" customFormat="1" customHeight="1" s="3">
      <c r="B130" s="7" t="n"/>
      <c r="C130" s="6" t="n"/>
    </row>
    <row r="131" ht="20" customFormat="1" customHeight="1" s="3">
      <c r="B131" s="7" t="n"/>
      <c r="C131" s="6" t="n"/>
    </row>
    <row r="132" ht="20" customFormat="1" customHeight="1" s="3">
      <c r="B132" s="7" t="n"/>
      <c r="C132" s="6" t="n"/>
    </row>
    <row r="133" ht="20" customFormat="1" customHeight="1" s="3">
      <c r="B133" s="7" t="n"/>
      <c r="C133" s="6" t="n"/>
    </row>
    <row r="134" ht="20" customFormat="1" customHeight="1" s="3">
      <c r="B134" s="7" t="n"/>
      <c r="C134" s="6" t="n"/>
    </row>
    <row r="135" ht="20" customFormat="1" customHeight="1" s="3">
      <c r="B135" s="7" t="n"/>
      <c r="C135" s="6" t="n"/>
    </row>
    <row r="136" ht="20" customFormat="1" customHeight="1" s="3">
      <c r="B136" s="7" t="n"/>
      <c r="C136" s="6" t="n"/>
    </row>
    <row r="137" ht="20" customFormat="1" customHeight="1" s="3">
      <c r="B137" s="7" t="n"/>
      <c r="C137" s="6" t="n"/>
    </row>
    <row r="138" ht="20" customFormat="1" customHeight="1" s="3">
      <c r="B138" s="7" t="n"/>
      <c r="C138" s="6" t="n"/>
    </row>
    <row r="139" ht="20" customFormat="1" customHeight="1" s="3">
      <c r="B139" s="7" t="n"/>
      <c r="C139" s="6" t="n"/>
    </row>
    <row r="140" ht="20" customFormat="1" customHeight="1" s="3">
      <c r="B140" s="7" t="n"/>
      <c r="C140" s="6" t="n"/>
    </row>
    <row r="141" ht="20" customFormat="1" customHeight="1" s="3">
      <c r="B141" s="7" t="n"/>
      <c r="C141" s="6" t="n"/>
    </row>
    <row r="142" ht="20" customFormat="1" customHeight="1" s="3">
      <c r="B142" s="7" t="n"/>
      <c r="C142" s="6" t="n"/>
    </row>
    <row r="143" ht="20" customFormat="1" customHeight="1" s="3">
      <c r="B143" s="7" t="n"/>
      <c r="C143" s="6" t="n"/>
    </row>
    <row r="144" ht="20" customFormat="1" customHeight="1" s="3">
      <c r="B144" s="7" t="n"/>
      <c r="C144" s="6" t="n"/>
    </row>
    <row r="145" ht="20" customFormat="1" customHeight="1" s="3">
      <c r="B145" s="7" t="n"/>
      <c r="C145" s="6" t="n"/>
    </row>
    <row r="146" ht="20" customFormat="1" customHeight="1" s="3">
      <c r="B146" s="7" t="n"/>
      <c r="C146" s="6" t="n"/>
    </row>
    <row r="147" ht="20" customFormat="1" customHeight="1" s="3">
      <c r="B147" s="7" t="n"/>
      <c r="C147" s="6" t="n"/>
    </row>
    <row r="148" ht="20" customFormat="1" customHeight="1" s="3">
      <c r="B148" s="7" t="n"/>
      <c r="C148" s="6" t="n"/>
    </row>
    <row r="149" ht="20" customFormat="1" customHeight="1" s="3">
      <c r="B149" s="7" t="n"/>
      <c r="C149" s="6" t="n"/>
    </row>
    <row r="150" ht="20" customFormat="1" customHeight="1" s="3">
      <c r="B150" s="7" t="n"/>
      <c r="C150" s="6" t="n"/>
    </row>
    <row r="151" ht="20" customFormat="1" customHeight="1" s="3">
      <c r="B151" s="7" t="n"/>
      <c r="C151" s="6" t="n"/>
    </row>
    <row r="152" ht="20" customFormat="1" customHeight="1" s="3">
      <c r="B152" s="7" t="n"/>
      <c r="C152" s="6" t="n"/>
    </row>
    <row r="153" ht="20" customFormat="1" customHeight="1" s="3">
      <c r="B153" s="7" t="n"/>
      <c r="C153" s="6" t="n"/>
    </row>
    <row r="154" ht="20" customFormat="1" customHeight="1" s="3">
      <c r="B154" s="7" t="n"/>
      <c r="C154" s="6" t="n"/>
    </row>
    <row r="155" ht="20" customFormat="1" customHeight="1" s="3">
      <c r="B155" s="7" t="n"/>
      <c r="C155" s="6" t="n"/>
    </row>
    <row r="156" ht="20" customFormat="1" customHeight="1" s="3">
      <c r="B156" s="7" t="n"/>
      <c r="C156" s="6" t="n"/>
    </row>
    <row r="157" ht="20" customFormat="1" customHeight="1" s="3">
      <c r="B157" s="7" t="n"/>
      <c r="C157" s="6" t="n"/>
    </row>
    <row r="158" ht="20" customFormat="1" customHeight="1" s="3">
      <c r="B158" s="7" t="n"/>
      <c r="C158" s="6" t="n"/>
    </row>
    <row r="159" ht="20" customFormat="1" customHeight="1" s="3">
      <c r="B159" s="7" t="n"/>
      <c r="C159" s="6" t="n"/>
    </row>
    <row r="160" ht="20" customFormat="1" customHeight="1" s="3">
      <c r="B160" s="7" t="n"/>
      <c r="C160" s="6" t="n"/>
    </row>
    <row r="161" ht="20" customFormat="1" customHeight="1" s="3">
      <c r="B161" s="7" t="n"/>
      <c r="C161" s="6" t="n"/>
    </row>
    <row r="162" ht="20" customFormat="1" customHeight="1" s="3">
      <c r="B162" s="7" t="n"/>
      <c r="C162" s="6" t="n"/>
    </row>
    <row r="163" ht="20" customFormat="1" customHeight="1" s="3">
      <c r="B163" s="7" t="n"/>
      <c r="C163" s="6" t="n"/>
    </row>
    <row r="164" ht="20" customFormat="1" customHeight="1" s="3">
      <c r="B164" s="7" t="n"/>
      <c r="C164" s="6" t="n"/>
    </row>
    <row r="165" ht="20" customFormat="1" customHeight="1" s="3">
      <c r="B165" s="7" t="n"/>
      <c r="C165" s="6" t="n"/>
    </row>
    <row r="166" ht="20" customFormat="1" customHeight="1" s="3">
      <c r="B166" s="7" t="n"/>
      <c r="C166" s="6" t="n"/>
    </row>
    <row r="167" ht="20" customFormat="1" customHeight="1" s="3">
      <c r="B167" s="7" t="n"/>
      <c r="C167" s="6" t="n"/>
    </row>
    <row r="168" ht="20" customFormat="1" customHeight="1" s="3">
      <c r="B168" s="7" t="n"/>
      <c r="C168" s="6" t="n"/>
    </row>
  </sheetData>
  <pageMargins left="0.75" right="0.75" top="1" bottom="1" header="0.5" footer="0.5"/>
  <pageSetup orientation="portrait" horizontalDpi="0" verticalDpi="0"/>
</worksheet>
</file>

<file path=xl/worksheets/sheet4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B61" sqref="B61"/>
    </sheetView>
  </sheetViews>
  <sheetFormatPr baseColWidth="8" defaultColWidth="10.81640625" defaultRowHeight="14.5"/>
  <cols>
    <col width="3.36328125" customWidth="1" style="39" min="1" max="1"/>
    <col width="88.36328125" customWidth="1" style="39" min="2" max="2"/>
    <col width="10.81640625" customWidth="1" style="39" min="3" max="16384"/>
  </cols>
  <sheetData>
    <row r="1" ht="20" customHeight="1"/>
    <row r="2" ht="105" customHeight="1">
      <c r="B2" s="40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2010-01-09T00:01:03Z</dcterms:created>
  <dcterms:modified xmlns:dcterms="http://purl.org/dc/terms/" xmlns:xsi="http://www.w3.org/2001/XMLSchema-instance" xsi:type="dcterms:W3CDTF">2020-08-31T23:45:02Z</dcterms:modified>
  <cp:lastModifiedBy>ragaz</cp:lastModifiedBy>
  <cp:lastPrinted>2015-04-03T16:57:51Z</cp:lastPrinted>
</cp:coreProperties>
</file>