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ja/ja-missing/"/>
    </mc:Choice>
  </mc:AlternateContent>
  <xr:revisionPtr revIDLastSave="0" documentId="13_ncr:1_{91E90CA2-39B7-8F45-9B95-B88C44DF2F12}" xr6:coauthVersionLast="47" xr6:coauthVersionMax="47" xr10:uidLastSave="{00000000-0000-0000-0000-000000000000}"/>
  <bookViews>
    <workbookView xWindow="980" yWindow="520" windowWidth="19620" windowHeight="16280" xr2:uid="{00000000-000D-0000-FFFF-FFFF00000000}"/>
  </bookViews>
  <sheets>
    <sheet name="バルーンローン償却スケド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B24" i="1" l="1"/>
  <c r="I7" i="1"/>
  <c r="I8" i="1"/>
  <c r="H22" i="1"/>
  <c r="J13" i="1"/>
  <c r="I16" i="1"/>
  <c r="E23" i="1"/>
  <c r="F23" i="1"/>
  <c r="G23" i="1"/>
  <c r="H23" i="1"/>
  <c r="E24" i="1"/>
  <c r="F24" i="1"/>
  <c r="G24" i="1"/>
  <c r="I24" i="1"/>
  <c r="B25" i="1"/>
  <c r="B26" i="1"/>
  <c r="B27" i="1"/>
  <c r="B28" i="1"/>
  <c r="B29" i="1"/>
  <c r="B30" i="1"/>
  <c r="B31" i="1"/>
  <c r="B32" i="1"/>
  <c r="B33" i="1"/>
  <c r="I33" i="1"/>
  <c r="B34" i="1"/>
  <c r="I34" i="1"/>
  <c r="B35" i="1"/>
  <c r="I35" i="1"/>
  <c r="B36" i="1"/>
  <c r="I36" i="1"/>
  <c r="B37" i="1"/>
  <c r="I37" i="1"/>
  <c r="B38" i="1"/>
  <c r="I38" i="1"/>
  <c r="B39" i="1"/>
  <c r="I39" i="1"/>
  <c r="B40" i="1"/>
  <c r="I40" i="1"/>
  <c r="B41" i="1"/>
  <c r="I41" i="1"/>
  <c r="B42" i="1"/>
  <c r="I42" i="1"/>
  <c r="B43" i="1"/>
  <c r="I43" i="1"/>
  <c r="B44" i="1"/>
  <c r="I44" i="1"/>
  <c r="B45" i="1"/>
  <c r="I45" i="1"/>
  <c r="B46" i="1"/>
  <c r="I46" i="1"/>
  <c r="B47" i="1"/>
  <c r="I47" i="1"/>
  <c r="B48" i="1"/>
  <c r="I48" i="1"/>
  <c r="B49" i="1"/>
  <c r="I49" i="1"/>
  <c r="B50" i="1"/>
  <c r="I50" i="1"/>
  <c r="B51" i="1"/>
  <c r="I51" i="1"/>
  <c r="C23" i="1"/>
  <c r="D23" i="1"/>
  <c r="C24" i="1"/>
  <c r="C25" i="1"/>
  <c r="E25" i="1"/>
  <c r="C26" i="1"/>
  <c r="E26" i="1"/>
  <c r="C27" i="1"/>
  <c r="E27" i="1"/>
  <c r="D24" i="1"/>
  <c r="D25" i="1"/>
  <c r="F25" i="1"/>
  <c r="G25" i="1"/>
  <c r="I25" i="1"/>
  <c r="E28" i="1"/>
  <c r="C28" i="1"/>
  <c r="F26" i="1"/>
  <c r="G26" i="1"/>
  <c r="I26" i="1"/>
  <c r="D26" i="1"/>
  <c r="E29" i="1"/>
  <c r="C29" i="1"/>
  <c r="D27" i="1"/>
  <c r="F27" i="1"/>
  <c r="G27" i="1"/>
  <c r="I27" i="1"/>
  <c r="C30" i="1"/>
  <c r="E30" i="1"/>
  <c r="F28" i="1"/>
  <c r="G28" i="1"/>
  <c r="I28" i="1"/>
  <c r="D28" i="1"/>
  <c r="C31" i="1"/>
  <c r="E31" i="1"/>
  <c r="F29" i="1"/>
  <c r="G29" i="1"/>
  <c r="I29" i="1"/>
  <c r="D29" i="1"/>
  <c r="C32" i="1"/>
  <c r="F33" i="1"/>
  <c r="E33" i="1"/>
  <c r="D34" i="1"/>
  <c r="G33" i="1"/>
  <c r="C33" i="1"/>
  <c r="D30" i="1"/>
  <c r="F30" i="1"/>
  <c r="G30" i="1"/>
  <c r="I30" i="1"/>
  <c r="F31" i="1"/>
  <c r="G31" i="1"/>
  <c r="I31" i="1"/>
  <c r="D31" i="1"/>
  <c r="G34" i="1"/>
  <c r="C34" i="1"/>
  <c r="F34" i="1"/>
  <c r="E34" i="1"/>
  <c r="D35" i="1"/>
  <c r="D36" i="1"/>
  <c r="G35" i="1"/>
  <c r="C35" i="1"/>
  <c r="F35" i="1"/>
  <c r="E35" i="1"/>
  <c r="D32" i="1"/>
  <c r="F32" i="1"/>
  <c r="E32" i="1"/>
  <c r="I17" i="1"/>
  <c r="I18" i="1"/>
  <c r="I19" i="1"/>
  <c r="G32" i="1"/>
  <c r="E36" i="1"/>
  <c r="D37" i="1"/>
  <c r="G36" i="1"/>
  <c r="C36" i="1"/>
  <c r="F36" i="1"/>
  <c r="I32" i="1"/>
  <c r="D33" i="1"/>
  <c r="F37" i="1"/>
  <c r="E37" i="1"/>
  <c r="D38" i="1"/>
  <c r="G37" i="1"/>
  <c r="C37" i="1"/>
  <c r="G38" i="1"/>
  <c r="C38" i="1"/>
  <c r="F38" i="1"/>
  <c r="E38" i="1"/>
  <c r="D39" i="1"/>
  <c r="D40" i="1"/>
  <c r="G39" i="1"/>
  <c r="C39" i="1"/>
  <c r="F39" i="1"/>
  <c r="E39" i="1"/>
  <c r="E40" i="1"/>
  <c r="D41" i="1"/>
  <c r="G40" i="1"/>
  <c r="C40" i="1"/>
  <c r="F40" i="1"/>
  <c r="F41" i="1"/>
  <c r="E41" i="1"/>
  <c r="D42" i="1"/>
  <c r="G41" i="1"/>
  <c r="C41" i="1"/>
  <c r="G42" i="1"/>
  <c r="C42" i="1"/>
  <c r="F42" i="1"/>
  <c r="E42" i="1"/>
  <c r="D43" i="1"/>
  <c r="D44" i="1"/>
  <c r="G43" i="1"/>
  <c r="C43" i="1"/>
  <c r="F43" i="1"/>
  <c r="E43" i="1"/>
  <c r="E44" i="1"/>
  <c r="D45" i="1"/>
  <c r="G44" i="1"/>
  <c r="C44" i="1"/>
  <c r="F44" i="1"/>
  <c r="F45" i="1"/>
  <c r="E45" i="1"/>
  <c r="D46" i="1"/>
  <c r="G45" i="1"/>
  <c r="C45" i="1"/>
  <c r="G46" i="1"/>
  <c r="C46" i="1"/>
  <c r="F46" i="1"/>
  <c r="E46" i="1"/>
  <c r="D47" i="1"/>
  <c r="D48" i="1"/>
  <c r="G47" i="1"/>
  <c r="C47" i="1"/>
  <c r="F47" i="1"/>
  <c r="E47" i="1"/>
  <c r="E48" i="1"/>
  <c r="D49" i="1"/>
  <c r="G48" i="1"/>
  <c r="C48" i="1"/>
  <c r="F48" i="1"/>
  <c r="F49" i="1"/>
  <c r="E49" i="1"/>
  <c r="D50" i="1"/>
  <c r="G49" i="1"/>
  <c r="C49" i="1"/>
  <c r="G50" i="1"/>
  <c r="C50" i="1"/>
  <c r="F50" i="1"/>
  <c r="E50" i="1"/>
  <c r="D51" i="1"/>
  <c r="G51" i="1"/>
  <c r="C51" i="1"/>
  <c r="F51" i="1"/>
  <c r="E51" i="1"/>
</calcChain>
</file>

<file path=xl/sharedStrings.xml><?xml version="1.0" encoding="utf-8"?>
<sst xmlns="http://schemas.openxmlformats.org/spreadsheetml/2006/main" count="38" uniqueCount="37">
  <si>
    <t>バルーンローン償却スケジュール</t>
  </si>
  <si>
    <t>貸し手名</t>
  </si>
  <si>
    <t>データ</t>
  </si>
  <si>
    <t>価値</t>
  </si>
  <si>
    <t>貸し手住所</t>
  </si>
  <si>
    <t>インプット</t>
  </si>
  <si>
    <t>購入価格</t>
  </si>
  <si>
    <t>頭金の割合</t>
  </si>
  <si>
    <t>貸し手電話</t>
  </si>
  <si>
    <t>頭金の合計</t>
  </si>
  <si>
    <t>貸し手ウェブ</t>
  </si>
  <si>
    <t>www.</t>
  </si>
  <si>
    <t>貸出金額</t>
  </si>
  <si>
    <t>連絡先の電子メール</t>
  </si>
  <si>
    <t>年間金利</t>
  </si>
  <si>
    <t>ローンタイプ</t>
  </si>
  <si>
    <t>償却期間</t>
  </si>
  <si>
    <t>貸出日</t>
  </si>
  <si>
    <t>支払い回数</t>
  </si>
  <si>
    <t>ローンの名前</t>
  </si>
  <si>
    <t>利息のみ</t>
  </si>
  <si>
    <t>いいえ</t>
  </si>
  <si>
    <t>最初の支払い日</t>
  </si>
  <si>
    <t>計算された出力</t>
  </si>
  <si>
    <t>月賦</t>
  </si>
  <si>
    <t>バルーン支払い</t>
  </si>
  <si>
    <t>支払総額</t>
  </si>
  <si>
    <t>利息合計</t>
  </si>
  <si>
    <t>ピムント期間</t>
  </si>
  <si>
    <t>支払日</t>
  </si>
  <si>
    <t>期首残高</t>
  </si>
  <si>
    <t>スケジュールされた支払い</t>
  </si>
  <si>
    <t>利息</t>
  </si>
  <si>
    <t>校長</t>
  </si>
  <si>
    <t>秤</t>
  </si>
  <si>
    <t>スマートシートでバルーンローン償却スケジュールテンプレートを作成するには、ここをクリックしてください</t>
  </si>
  <si>
    <t>上記のホワイトフィールドのみを記入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</si>
</sst>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\-[$$-409]#,##0.00"/>
    <numFmt numFmtId="165" formatCode="#,##0.00%;\-#,##0.00%"/>
  </numFmts>
  <fonts count="22" x14ac:knownFonts="1">
    <font>
      <sz val="11"/>
      <color rgb="FF000000"/>
      <name val="Calibri"/>
    </font>
    <font>
      <sz val="12"/>
      <color rgb="FF000000"/>
      <name val="Arial"/>
      <family val="2"/>
    </font>
    <font>
      <b/>
      <sz val="20"/>
      <color rgb="FF864A04"/>
      <name val="Arial"/>
      <family val="2"/>
    </font>
    <font>
      <b/>
      <sz val="22"/>
      <color rgb="FFC59A00"/>
      <name val="Arial"/>
      <family val="2"/>
    </font>
    <font>
      <b/>
      <sz val="22"/>
      <color rgb="FFFFCA08"/>
      <name val="Arial"/>
      <family val="2"/>
    </font>
    <font>
      <b/>
      <sz val="22"/>
      <color rgb="FFA06A2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836700"/>
        <bgColor rgb="FF836700"/>
      </patternFill>
    </fill>
    <fill>
      <patternFill patternType="solid">
        <fgColor rgb="FFFFE99C"/>
        <bgColor rgb="FFFFE99C"/>
      </patternFill>
    </fill>
    <fill>
      <patternFill patternType="solid">
        <fgColor rgb="FF864A04"/>
        <bgColor rgb="FF864A04"/>
      </patternFill>
    </fill>
    <fill>
      <patternFill patternType="solid">
        <fgColor rgb="FFC59A00"/>
        <bgColor rgb="FFC59A00"/>
      </patternFill>
    </fill>
    <fill>
      <patternFill patternType="solid">
        <fgColor rgb="FFFFF4CD"/>
        <bgColor rgb="FFFFF4CD"/>
      </patternFill>
    </fill>
    <fill>
      <patternFill patternType="solid">
        <fgColor rgb="FFC96F06"/>
        <bgColor rgb="FFC96F06"/>
      </patternFill>
    </fill>
    <fill>
      <patternFill patternType="solid">
        <fgColor rgb="FFFCD3A4"/>
        <bgColor rgb="FFFCD3A4"/>
      </patternFill>
    </fill>
    <fill>
      <patternFill patternType="solid">
        <fgColor rgb="FFFDE9D1"/>
        <bgColor rgb="FFFDE9D1"/>
      </patternFill>
    </fill>
    <fill>
      <patternFill patternType="solid">
        <fgColor rgb="FF846600"/>
        <bgColor rgb="FF846600"/>
      </patternFill>
    </fill>
    <fill>
      <patternFill patternType="solid">
        <fgColor theme="0"/>
        <bgColor rgb="FFFDE9D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4CF"/>
      </patternFill>
    </fill>
    <fill>
      <patternFill patternType="solid">
        <fgColor theme="9" tint="0.79998168889431442"/>
        <bgColor rgb="FFFDE9D1"/>
      </patternFill>
    </fill>
    <fill>
      <patternFill patternType="solid">
        <fgColor theme="9" tint="-0.249977111117893"/>
        <bgColor rgb="FFFDE9D1"/>
      </patternFill>
    </fill>
    <fill>
      <patternFill patternType="solid">
        <fgColor rgb="FF03C25B"/>
        <bgColor rgb="FFCE8D3E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2" fillId="4" borderId="1" xfId="0" applyFont="1" applyFill="1" applyBorder="1" applyAlignment="1">
      <alignment horizontal="center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9" fontId="10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164" fontId="10" fillId="14" borderId="1" xfId="0" applyNumberFormat="1" applyFont="1" applyFill="1" applyBorder="1" applyAlignment="1">
      <alignment horizontal="right" vertical="center" wrapText="1"/>
    </xf>
    <xf numFmtId="165" fontId="10" fillId="11" borderId="1" xfId="0" applyNumberFormat="1" applyFont="1" applyFill="1" applyBorder="1" applyAlignment="1">
      <alignment horizontal="right" vertical="center" wrapText="1"/>
    </xf>
    <xf numFmtId="0" fontId="10" fillId="11" borderId="1" xfId="0" applyFont="1" applyFill="1" applyBorder="1" applyAlignment="1">
      <alignment horizontal="right" vertical="center" wrapText="1"/>
    </xf>
    <xf numFmtId="0" fontId="10" fillId="13" borderId="1" xfId="0" applyFont="1" applyFill="1" applyBorder="1" applyAlignment="1">
      <alignment horizontal="right" vertical="center" wrapText="1"/>
    </xf>
    <xf numFmtId="14" fontId="10" fillId="11" borderId="1" xfId="0" applyNumberFormat="1" applyFont="1" applyFill="1" applyBorder="1" applyAlignment="1">
      <alignment horizontal="right" vertical="center" wrapText="1"/>
    </xf>
    <xf numFmtId="164" fontId="15" fillId="6" borderId="1" xfId="0" applyNumberFormat="1" applyFont="1" applyFill="1" applyBorder="1" applyAlignment="1">
      <alignment horizontal="right" vertical="center" wrapText="1"/>
    </xf>
    <xf numFmtId="44" fontId="15" fillId="6" borderId="1" xfId="0" applyNumberFormat="1" applyFont="1" applyFill="1" applyBorder="1" applyAlignment="1">
      <alignment horizontal="right" vertical="center" wrapText="1"/>
    </xf>
    <xf numFmtId="164" fontId="15" fillId="6" borderId="2" xfId="0" applyNumberFormat="1" applyFont="1" applyFill="1" applyBorder="1" applyAlignment="1">
      <alignment horizontal="right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 indent="1"/>
    </xf>
    <xf numFmtId="14" fontId="10" fillId="0" borderId="1" xfId="0" applyNumberFormat="1" applyFont="1" applyBorder="1" applyAlignment="1">
      <alignment horizontal="left" vertical="center" wrapText="1" indent="1"/>
    </xf>
    <xf numFmtId="0" fontId="0" fillId="0" borderId="0" xfId="0" applyFont="1" applyFill="1"/>
    <xf numFmtId="0" fontId="13" fillId="8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inden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0" fillId="6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8" fillId="7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inden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4" fontId="19" fillId="15" borderId="1" xfId="0" applyNumberFormat="1" applyFont="1" applyFill="1" applyBorder="1" applyAlignment="1">
      <alignment horizontal="righ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0" applyFont="1" applyFill="1" applyAlignment="1"/>
    <xf numFmtId="10" fontId="18" fillId="0" borderId="0" xfId="0" applyNumberFormat="1" applyFont="1" applyFill="1"/>
    <xf numFmtId="8" fontId="18" fillId="0" borderId="0" xfId="0" applyNumberFormat="1" applyFont="1" applyFill="1"/>
    <xf numFmtId="0" fontId="6" fillId="0" borderId="0" xfId="0" applyFont="1" applyFill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21" fillId="16" borderId="0" xfId="1" applyFont="1" applyFill="1" applyBorder="1" applyAlignment="1">
      <alignment horizontal="center" vertical="center"/>
    </xf>
    <xf numFmtId="0" fontId="21" fillId="17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VfSHa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1257299</xdr:colOff>
      <xdr:row>0</xdr:row>
      <xdr:rowOff>0</xdr:rowOff>
    </xdr:from>
    <xdr:to>
      <xdr:col>9</xdr:col>
      <xdr:colOff>0</xdr:colOff>
      <xdr:row>0</xdr:row>
      <xdr:rowOff>452120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3449" y="0"/>
          <a:ext cx="179832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107&amp;utm_language=JA&amp;utm_source=integrated+content&amp;utm_campaign=/free-amortization-schedule-templates-variety-loan-types&amp;utm_medium=ic+balloon+loan+amortization+calculator+schedule+template+77107+ja&amp;lpa=ic+balloon+loan+amortization+calculator+schedule+template+77107+ja&amp;lx=VP_CyadgTnJOljvhy0tIY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64A04"/>
  </sheetPr>
  <dimension ref="A1:Z1000"/>
  <sheetViews>
    <sheetView showGridLines="0" tabSelected="1" workbookViewId="0">
      <pane ySplit="1" topLeftCell="A2" activePane="bottomLeft" state="frozen"/>
      <selection pane="bottomLeft" activeCell="D4" sqref="D4:E4"/>
    </sheetView>
  </sheetViews>
  <sheetFormatPr baseColWidth="10" defaultColWidth="15.1640625" defaultRowHeight="15" customHeight="1" x14ac:dyDescent="0.2"/>
  <cols>
    <col min="1" max="1" width="3" customWidth="1"/>
    <col min="2" max="2" width="7.83203125" customWidth="1"/>
    <col min="3" max="3" width="8.83203125" customWidth="1"/>
    <col min="4" max="4" width="15.5" customWidth="1"/>
    <col min="5" max="5" width="17" customWidth="1"/>
    <col min="6" max="6" width="16" customWidth="1"/>
    <col min="7" max="7" width="20.1640625" customWidth="1"/>
    <col min="8" max="8" width="7.5" customWidth="1"/>
    <col min="9" max="9" width="16.1640625" customWidth="1"/>
    <col min="10" max="10" width="13.1640625" hidden="1" customWidth="1"/>
    <col min="11" max="11" width="3" customWidth="1"/>
    <col min="12" max="13" width="13.1640625" customWidth="1"/>
    <col min="14" max="14" width="2.5" customWidth="1"/>
    <col min="15" max="26" width="7.6640625" customWidth="1"/>
  </cols>
  <sheetData>
    <row r="1" spans="1:26" ht="36" customHeight="1" x14ac:dyDescent="0.3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" customHeight="1" x14ac:dyDescent="0.2">
      <c r="A3" s="8"/>
      <c r="B3" s="52" t="s">
        <v>1</v>
      </c>
      <c r="C3" s="37"/>
      <c r="D3" s="51"/>
      <c r="E3" s="37"/>
      <c r="F3" s="9"/>
      <c r="G3" s="53" t="s">
        <v>2</v>
      </c>
      <c r="H3" s="54"/>
      <c r="I3" s="19" t="s">
        <v>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2" customHeight="1" x14ac:dyDescent="0.2">
      <c r="A4" s="8"/>
      <c r="B4" s="43" t="s">
        <v>4</v>
      </c>
      <c r="C4" s="37"/>
      <c r="D4" s="40"/>
      <c r="E4" s="37"/>
      <c r="F4" s="9"/>
      <c r="G4" s="55" t="s">
        <v>5</v>
      </c>
      <c r="H4" s="55"/>
      <c r="I4" s="5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2" customHeight="1" x14ac:dyDescent="0.2">
      <c r="A5" s="8"/>
      <c r="B5" s="37"/>
      <c r="C5" s="37"/>
      <c r="D5" s="40"/>
      <c r="E5" s="37"/>
      <c r="F5" s="9"/>
      <c r="G5" s="36" t="s">
        <v>6</v>
      </c>
      <c r="H5" s="37"/>
      <c r="I5" s="20">
        <v>100000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2" customHeight="1" x14ac:dyDescent="0.2">
      <c r="A6" s="8"/>
      <c r="B6" s="37"/>
      <c r="C6" s="37"/>
      <c r="D6" s="40"/>
      <c r="E6" s="37"/>
      <c r="F6" s="9"/>
      <c r="G6" s="36" t="s">
        <v>7</v>
      </c>
      <c r="H6" s="37"/>
      <c r="I6" s="21">
        <v>0.2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2" customHeight="1" x14ac:dyDescent="0.2">
      <c r="A7" s="8"/>
      <c r="B7" s="43" t="s">
        <v>8</v>
      </c>
      <c r="C7" s="37"/>
      <c r="D7" s="41"/>
      <c r="E7" s="37"/>
      <c r="F7" s="9"/>
      <c r="G7" s="36" t="s">
        <v>9</v>
      </c>
      <c r="H7" s="37"/>
      <c r="I7" s="22">
        <f>I6*I5</f>
        <v>20000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2" customHeight="1" x14ac:dyDescent="0.2">
      <c r="A8" s="8"/>
      <c r="B8" s="43" t="s">
        <v>10</v>
      </c>
      <c r="C8" s="37"/>
      <c r="D8" s="41" t="s">
        <v>11</v>
      </c>
      <c r="E8" s="37"/>
      <c r="F8" s="9"/>
      <c r="G8" s="36" t="s">
        <v>12</v>
      </c>
      <c r="H8" s="37"/>
      <c r="I8" s="23">
        <f>I5-I7</f>
        <v>80000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2" customHeight="1" x14ac:dyDescent="0.2">
      <c r="A9" s="8"/>
      <c r="B9" s="43" t="s">
        <v>13</v>
      </c>
      <c r="C9" s="37"/>
      <c r="D9" s="41"/>
      <c r="E9" s="37"/>
      <c r="F9" s="9"/>
      <c r="G9" s="36" t="s">
        <v>14</v>
      </c>
      <c r="H9" s="37"/>
      <c r="I9" s="24">
        <v>4.4999999999999998E-2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2" customHeight="1" x14ac:dyDescent="0.2">
      <c r="A10" s="8"/>
      <c r="B10" s="42" t="s">
        <v>15</v>
      </c>
      <c r="C10" s="37"/>
      <c r="D10" s="44"/>
      <c r="E10" s="37"/>
      <c r="F10" s="9"/>
      <c r="G10" s="36" t="s">
        <v>16</v>
      </c>
      <c r="H10" s="37"/>
      <c r="I10" s="25">
        <v>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2" customHeight="1" x14ac:dyDescent="0.2">
      <c r="A11" s="8"/>
      <c r="B11" s="42" t="s">
        <v>17</v>
      </c>
      <c r="C11" s="37"/>
      <c r="D11" s="44"/>
      <c r="E11" s="37"/>
      <c r="F11" s="9"/>
      <c r="G11" s="36" t="s">
        <v>18</v>
      </c>
      <c r="H11" s="37"/>
      <c r="I11" s="25">
        <v>10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2" customHeight="1" x14ac:dyDescent="0.2">
      <c r="A12" s="8"/>
      <c r="B12" s="42" t="s">
        <v>19</v>
      </c>
      <c r="C12" s="37"/>
      <c r="D12" s="44"/>
      <c r="E12" s="37"/>
      <c r="F12" s="9"/>
      <c r="G12" s="36" t="s">
        <v>20</v>
      </c>
      <c r="H12" s="37"/>
      <c r="I12" s="26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2" customHeight="1" x14ac:dyDescent="0.2">
      <c r="A13" s="10"/>
      <c r="B13" s="11"/>
      <c r="C13" s="11"/>
      <c r="D13" s="11"/>
      <c r="E13" s="11"/>
      <c r="F13" s="11"/>
      <c r="G13" s="36" t="s">
        <v>22</v>
      </c>
      <c r="H13" s="37"/>
      <c r="I13" s="27">
        <v>43221</v>
      </c>
      <c r="J13" s="12" t="b">
        <f>($I$12="はい")</f>
        <v>0</v>
      </c>
      <c r="K13" s="11"/>
      <c r="L13" s="11"/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2" customHeight="1" x14ac:dyDescent="0.2">
      <c r="A14" s="8"/>
      <c r="B14" s="9"/>
      <c r="C14" s="9"/>
      <c r="D14" s="9"/>
      <c r="E14" s="14"/>
      <c r="F14" s="9"/>
      <c r="G14" s="38" t="s">
        <v>36</v>
      </c>
      <c r="H14" s="39"/>
      <c r="I14" s="3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2" customHeight="1" x14ac:dyDescent="0.2">
      <c r="A15" s="6"/>
      <c r="B15" s="7"/>
      <c r="C15" s="15"/>
      <c r="D15" s="13"/>
      <c r="E15" s="11"/>
      <c r="F15" s="11"/>
      <c r="G15" s="56" t="s">
        <v>23</v>
      </c>
      <c r="H15" s="56"/>
      <c r="I15" s="56"/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" customHeight="1" x14ac:dyDescent="0.2">
      <c r="A16" s="6"/>
      <c r="B16" s="7"/>
      <c r="C16" s="15"/>
      <c r="D16" s="13"/>
      <c r="E16" s="11"/>
      <c r="F16" s="11"/>
      <c r="G16" s="45" t="s">
        <v>24</v>
      </c>
      <c r="H16" s="37"/>
      <c r="I16" s="28">
        <f>IF(J13,ROUND(I9/12*I8,2),ROUND(PMT(I9/12,I10,-I8),2))</f>
        <v>4159.37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" customHeight="1" x14ac:dyDescent="0.2">
      <c r="A17" s="6"/>
      <c r="B17" s="7"/>
      <c r="C17" s="15"/>
      <c r="D17" s="13"/>
      <c r="E17" s="11"/>
      <c r="F17" s="11"/>
      <c r="G17" s="45" t="s">
        <v>25</v>
      </c>
      <c r="H17" s="37"/>
      <c r="I17" s="29">
        <f ca="1">OFFSET(E21,I11+1,0,1,1)</f>
        <v>44907.85000000002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" customHeight="1" x14ac:dyDescent="0.2">
      <c r="A18" s="6"/>
      <c r="B18" s="7"/>
      <c r="C18" s="15"/>
      <c r="D18" s="13"/>
      <c r="E18" s="11"/>
      <c r="F18" s="11"/>
      <c r="G18" s="45" t="s">
        <v>26</v>
      </c>
      <c r="H18" s="37"/>
      <c r="I18" s="29">
        <f ca="1">SUM(OFFSET(E21,2,0,I11,1))</f>
        <v>82342.180000000022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" customHeight="1" x14ac:dyDescent="0.2">
      <c r="A19" s="6"/>
      <c r="B19" s="16"/>
      <c r="C19" s="16"/>
      <c r="D19" s="16"/>
      <c r="E19" s="16"/>
      <c r="F19" s="16"/>
      <c r="G19" s="46" t="s">
        <v>27</v>
      </c>
      <c r="H19" s="47"/>
      <c r="I19" s="30">
        <f ca="1">I18-I8</f>
        <v>2342.1800000000221</v>
      </c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" customHeight="1" x14ac:dyDescent="0.25">
      <c r="A20" s="17"/>
      <c r="B20" s="66" t="s">
        <v>0</v>
      </c>
      <c r="C20" s="54"/>
      <c r="D20" s="54"/>
      <c r="E20" s="54"/>
      <c r="F20" s="54"/>
      <c r="G20" s="54"/>
      <c r="H20" s="54"/>
      <c r="I20" s="54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2" customHeight="1" x14ac:dyDescent="0.2">
      <c r="A21" s="6"/>
      <c r="B21" s="57" t="s">
        <v>28</v>
      </c>
      <c r="C21" s="59" t="s">
        <v>29</v>
      </c>
      <c r="D21" s="61" t="s">
        <v>30</v>
      </c>
      <c r="E21" s="63" t="s">
        <v>31</v>
      </c>
      <c r="F21" s="63" t="s">
        <v>32</v>
      </c>
      <c r="G21" s="63" t="s">
        <v>33</v>
      </c>
      <c r="H21" s="48" t="s">
        <v>34</v>
      </c>
      <c r="I21" s="4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" customHeight="1" x14ac:dyDescent="0.2">
      <c r="A22" s="6"/>
      <c r="B22" s="58"/>
      <c r="C22" s="60"/>
      <c r="D22" s="62"/>
      <c r="E22" s="64"/>
      <c r="F22" s="64"/>
      <c r="G22" s="64"/>
      <c r="H22" s="65">
        <f>I8</f>
        <v>80000</v>
      </c>
      <c r="I22" s="6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 x14ac:dyDescent="0.2">
      <c r="A23" s="6"/>
      <c r="B23" s="33">
        <v>1</v>
      </c>
      <c r="C23" s="34">
        <f>$I$13</f>
        <v>43221</v>
      </c>
      <c r="D23" s="31">
        <f>H22</f>
        <v>80000</v>
      </c>
      <c r="E23" s="32">
        <f>IF(B23="","",IF(B23=$I$11,I8+F23,$I$16))</f>
        <v>4159.37</v>
      </c>
      <c r="F23" s="32">
        <f>IF(B23="","",ROUND($I$9/12*H22,2))</f>
        <v>300</v>
      </c>
      <c r="G23" s="32">
        <f t="shared" ref="G23:G51" si="0">IF(B23="","",E23-F23)</f>
        <v>3859.37</v>
      </c>
      <c r="H23" s="50">
        <f>IF(B23="","",H22-G23)</f>
        <v>76140.63</v>
      </c>
      <c r="I23" s="5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2">
      <c r="A24" s="6"/>
      <c r="B24" s="33">
        <f t="shared" ref="B24:B51" si="1">IF(B23&gt;=$I$11,"",B23+1)</f>
        <v>2</v>
      </c>
      <c r="C24" s="34">
        <f t="shared" ref="C24:C51" si="2">IF(B24="","",DATE(YEAR(C23),MONTH(C23)+1,DAY(C23)))</f>
        <v>43252</v>
      </c>
      <c r="D24" s="31">
        <f>IF(ISERROR(IF((ROUND(H23,1)&gt;0),H23,"")),"",(IF((ROUND(H23,1)&gt;0),H23,"")))</f>
        <v>76140.63</v>
      </c>
      <c r="E24" s="32">
        <f>IF(B24="","",IF(B24=$I$11,H23+F24,$I$16))</f>
        <v>4159.37</v>
      </c>
      <c r="F24" s="32">
        <f>IF(B24="","",ROUND($I$9/12*H23,2))</f>
        <v>285.52999999999997</v>
      </c>
      <c r="G24" s="32">
        <f t="shared" si="0"/>
        <v>3873.84</v>
      </c>
      <c r="H24" s="50"/>
      <c r="I24" s="50">
        <f>IF(B24="","",H23-G24)</f>
        <v>72266.790000000008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2">
      <c r="A25" s="6"/>
      <c r="B25" s="33">
        <f t="shared" si="1"/>
        <v>3</v>
      </c>
      <c r="C25" s="34">
        <f t="shared" si="2"/>
        <v>43282</v>
      </c>
      <c r="D25" s="31">
        <f t="shared" ref="D25:D51" si="3">IF(ISERROR(IF((ROUND(I24,1)&gt;0),I24,"")),"",(IF((ROUND(I24,1)&gt;0),I24,"")))</f>
        <v>72266.790000000008</v>
      </c>
      <c r="E25" s="32">
        <f t="shared" ref="E25:E34" si="4">IF(B25="","",IF(B25=$I$11,I24+F25,$I$16))</f>
        <v>4159.37</v>
      </c>
      <c r="F25" s="32">
        <f t="shared" ref="F25:F51" si="5">IF(B25="","",ROUND($I$9/12*I24,2))</f>
        <v>271</v>
      </c>
      <c r="G25" s="32">
        <f t="shared" si="0"/>
        <v>3888.37</v>
      </c>
      <c r="H25" s="50"/>
      <c r="I25" s="50">
        <f t="shared" ref="I25:I51" si="6">IF(B25="","",I24-G25)</f>
        <v>68378.420000000013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2">
      <c r="A26" s="6"/>
      <c r="B26" s="33">
        <f t="shared" si="1"/>
        <v>4</v>
      </c>
      <c r="C26" s="34">
        <f t="shared" si="2"/>
        <v>43313</v>
      </c>
      <c r="D26" s="31">
        <f t="shared" si="3"/>
        <v>68378.420000000013</v>
      </c>
      <c r="E26" s="32">
        <f t="shared" si="4"/>
        <v>4159.37</v>
      </c>
      <c r="F26" s="32">
        <f t="shared" si="5"/>
        <v>256.42</v>
      </c>
      <c r="G26" s="32">
        <f t="shared" si="0"/>
        <v>3902.95</v>
      </c>
      <c r="H26" s="50"/>
      <c r="I26" s="50">
        <f t="shared" si="6"/>
        <v>64475.470000000016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2">
      <c r="A27" s="6"/>
      <c r="B27" s="33">
        <f t="shared" si="1"/>
        <v>5</v>
      </c>
      <c r="C27" s="34">
        <f t="shared" si="2"/>
        <v>43344</v>
      </c>
      <c r="D27" s="31">
        <f t="shared" si="3"/>
        <v>64475.470000000016</v>
      </c>
      <c r="E27" s="32">
        <f t="shared" si="4"/>
        <v>4159.37</v>
      </c>
      <c r="F27" s="32">
        <f t="shared" si="5"/>
        <v>241.78</v>
      </c>
      <c r="G27" s="32">
        <f t="shared" si="0"/>
        <v>3917.5899999999997</v>
      </c>
      <c r="H27" s="50"/>
      <c r="I27" s="50">
        <f t="shared" si="6"/>
        <v>60557.880000000019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2">
      <c r="A28" s="6"/>
      <c r="B28" s="33">
        <f t="shared" si="1"/>
        <v>6</v>
      </c>
      <c r="C28" s="34">
        <f t="shared" si="2"/>
        <v>43374</v>
      </c>
      <c r="D28" s="31">
        <f t="shared" si="3"/>
        <v>60557.880000000019</v>
      </c>
      <c r="E28" s="32">
        <f t="shared" si="4"/>
        <v>4159.37</v>
      </c>
      <c r="F28" s="32">
        <f t="shared" si="5"/>
        <v>227.09</v>
      </c>
      <c r="G28" s="32">
        <f t="shared" si="0"/>
        <v>3932.2799999999997</v>
      </c>
      <c r="H28" s="50"/>
      <c r="I28" s="50">
        <f t="shared" si="6"/>
        <v>56625.60000000002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2">
      <c r="A29" s="6"/>
      <c r="B29" s="33">
        <f t="shared" si="1"/>
        <v>7</v>
      </c>
      <c r="C29" s="34">
        <f t="shared" si="2"/>
        <v>43405</v>
      </c>
      <c r="D29" s="31">
        <f t="shared" si="3"/>
        <v>56625.60000000002</v>
      </c>
      <c r="E29" s="32">
        <f t="shared" si="4"/>
        <v>4159.37</v>
      </c>
      <c r="F29" s="32">
        <f t="shared" si="5"/>
        <v>212.35</v>
      </c>
      <c r="G29" s="32">
        <f t="shared" si="0"/>
        <v>3947.02</v>
      </c>
      <c r="H29" s="50"/>
      <c r="I29" s="50">
        <f t="shared" si="6"/>
        <v>52678.580000000024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2">
      <c r="A30" s="6"/>
      <c r="B30" s="33">
        <f t="shared" si="1"/>
        <v>8</v>
      </c>
      <c r="C30" s="34">
        <f t="shared" si="2"/>
        <v>43435</v>
      </c>
      <c r="D30" s="31">
        <f t="shared" si="3"/>
        <v>52678.580000000024</v>
      </c>
      <c r="E30" s="32">
        <f t="shared" si="4"/>
        <v>4159.37</v>
      </c>
      <c r="F30" s="32">
        <f t="shared" si="5"/>
        <v>197.54</v>
      </c>
      <c r="G30" s="32">
        <f t="shared" si="0"/>
        <v>3961.83</v>
      </c>
      <c r="H30" s="50"/>
      <c r="I30" s="50">
        <f t="shared" si="6"/>
        <v>48716.750000000022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2">
      <c r="A31" s="6"/>
      <c r="B31" s="33">
        <f t="shared" si="1"/>
        <v>9</v>
      </c>
      <c r="C31" s="34">
        <f t="shared" si="2"/>
        <v>43466</v>
      </c>
      <c r="D31" s="31">
        <f t="shared" si="3"/>
        <v>48716.750000000022</v>
      </c>
      <c r="E31" s="32">
        <f t="shared" si="4"/>
        <v>4159.37</v>
      </c>
      <c r="F31" s="32">
        <f t="shared" si="5"/>
        <v>182.69</v>
      </c>
      <c r="G31" s="32">
        <f t="shared" si="0"/>
        <v>3976.68</v>
      </c>
      <c r="H31" s="50"/>
      <c r="I31" s="50">
        <f t="shared" si="6"/>
        <v>44740.070000000022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2">
      <c r="A32" s="6"/>
      <c r="B32" s="33">
        <f t="shared" si="1"/>
        <v>10</v>
      </c>
      <c r="C32" s="34">
        <f t="shared" si="2"/>
        <v>43497</v>
      </c>
      <c r="D32" s="31">
        <f t="shared" si="3"/>
        <v>44740.070000000022</v>
      </c>
      <c r="E32" s="32">
        <f t="shared" si="4"/>
        <v>44907.85000000002</v>
      </c>
      <c r="F32" s="32">
        <f t="shared" si="5"/>
        <v>167.78</v>
      </c>
      <c r="G32" s="32">
        <f t="shared" si="0"/>
        <v>44740.070000000022</v>
      </c>
      <c r="H32" s="50"/>
      <c r="I32" s="50">
        <f t="shared" si="6"/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2">
      <c r="A33" s="6"/>
      <c r="B33" s="33" t="str">
        <f t="shared" si="1"/>
        <v/>
      </c>
      <c r="C33" s="34" t="str">
        <f t="shared" si="2"/>
        <v/>
      </c>
      <c r="D33" s="31" t="str">
        <f t="shared" si="3"/>
        <v/>
      </c>
      <c r="E33" s="32" t="str">
        <f t="shared" si="4"/>
        <v/>
      </c>
      <c r="F33" s="32" t="str">
        <f t="shared" si="5"/>
        <v/>
      </c>
      <c r="G33" s="32" t="str">
        <f t="shared" si="0"/>
        <v/>
      </c>
      <c r="H33" s="50"/>
      <c r="I33" s="50" t="str">
        <f t="shared" si="6"/>
        <v/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2">
      <c r="A34" s="6"/>
      <c r="B34" s="33" t="str">
        <f t="shared" si="1"/>
        <v/>
      </c>
      <c r="C34" s="34" t="str">
        <f t="shared" si="2"/>
        <v/>
      </c>
      <c r="D34" s="31" t="str">
        <f t="shared" si="3"/>
        <v/>
      </c>
      <c r="E34" s="32" t="str">
        <f t="shared" si="4"/>
        <v/>
      </c>
      <c r="F34" s="32" t="str">
        <f t="shared" si="5"/>
        <v/>
      </c>
      <c r="G34" s="32" t="str">
        <f t="shared" si="0"/>
        <v/>
      </c>
      <c r="H34" s="50"/>
      <c r="I34" s="50" t="str">
        <f t="shared" si="6"/>
        <v/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 x14ac:dyDescent="0.2">
      <c r="A35" s="6"/>
      <c r="B35" s="33" t="str">
        <f t="shared" si="1"/>
        <v/>
      </c>
      <c r="C35" s="34" t="str">
        <f t="shared" si="2"/>
        <v/>
      </c>
      <c r="D35" s="31" t="str">
        <f t="shared" si="3"/>
        <v/>
      </c>
      <c r="E35" s="32" t="str">
        <f t="shared" ref="E35:E49" si="7">IF(B35="","",IF(B35=$I$11,I34+F37,$I$16))</f>
        <v/>
      </c>
      <c r="F35" s="32" t="str">
        <f t="shared" si="5"/>
        <v/>
      </c>
      <c r="G35" s="32" t="str">
        <f t="shared" si="0"/>
        <v/>
      </c>
      <c r="H35" s="50"/>
      <c r="I35" s="50" t="str">
        <f t="shared" si="6"/>
        <v/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2">
      <c r="A36" s="6"/>
      <c r="B36" s="33" t="str">
        <f t="shared" si="1"/>
        <v/>
      </c>
      <c r="C36" s="34" t="str">
        <f t="shared" si="2"/>
        <v/>
      </c>
      <c r="D36" s="31" t="str">
        <f t="shared" si="3"/>
        <v/>
      </c>
      <c r="E36" s="32" t="str">
        <f t="shared" si="7"/>
        <v/>
      </c>
      <c r="F36" s="32" t="str">
        <f t="shared" si="5"/>
        <v/>
      </c>
      <c r="G36" s="32" t="str">
        <f t="shared" si="0"/>
        <v/>
      </c>
      <c r="H36" s="50"/>
      <c r="I36" s="50" t="str">
        <f t="shared" si="6"/>
        <v/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2">
      <c r="A37" s="6"/>
      <c r="B37" s="33" t="str">
        <f t="shared" si="1"/>
        <v/>
      </c>
      <c r="C37" s="34" t="str">
        <f t="shared" si="2"/>
        <v/>
      </c>
      <c r="D37" s="31" t="str">
        <f t="shared" si="3"/>
        <v/>
      </c>
      <c r="E37" s="32" t="str">
        <f t="shared" si="7"/>
        <v/>
      </c>
      <c r="F37" s="32" t="str">
        <f t="shared" si="5"/>
        <v/>
      </c>
      <c r="G37" s="32" t="str">
        <f t="shared" si="0"/>
        <v/>
      </c>
      <c r="H37" s="50"/>
      <c r="I37" s="50" t="str">
        <f t="shared" si="6"/>
        <v/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2">
      <c r="A38" s="6"/>
      <c r="B38" s="33" t="str">
        <f t="shared" si="1"/>
        <v/>
      </c>
      <c r="C38" s="34" t="str">
        <f t="shared" si="2"/>
        <v/>
      </c>
      <c r="D38" s="31" t="str">
        <f t="shared" si="3"/>
        <v/>
      </c>
      <c r="E38" s="32" t="str">
        <f t="shared" si="7"/>
        <v/>
      </c>
      <c r="F38" s="32" t="str">
        <f t="shared" si="5"/>
        <v/>
      </c>
      <c r="G38" s="32" t="str">
        <f t="shared" si="0"/>
        <v/>
      </c>
      <c r="H38" s="50"/>
      <c r="I38" s="50" t="str">
        <f t="shared" si="6"/>
        <v/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2">
      <c r="A39" s="6"/>
      <c r="B39" s="33" t="str">
        <f t="shared" si="1"/>
        <v/>
      </c>
      <c r="C39" s="34" t="str">
        <f t="shared" si="2"/>
        <v/>
      </c>
      <c r="D39" s="31" t="str">
        <f t="shared" si="3"/>
        <v/>
      </c>
      <c r="E39" s="32" t="str">
        <f t="shared" si="7"/>
        <v/>
      </c>
      <c r="F39" s="32" t="str">
        <f t="shared" si="5"/>
        <v/>
      </c>
      <c r="G39" s="32" t="str">
        <f t="shared" si="0"/>
        <v/>
      </c>
      <c r="H39" s="50"/>
      <c r="I39" s="50" t="str">
        <f t="shared" si="6"/>
        <v/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2">
      <c r="A40" s="6"/>
      <c r="B40" s="33" t="str">
        <f t="shared" si="1"/>
        <v/>
      </c>
      <c r="C40" s="34" t="str">
        <f t="shared" si="2"/>
        <v/>
      </c>
      <c r="D40" s="31" t="str">
        <f t="shared" si="3"/>
        <v/>
      </c>
      <c r="E40" s="32" t="str">
        <f t="shared" si="7"/>
        <v/>
      </c>
      <c r="F40" s="32" t="str">
        <f t="shared" si="5"/>
        <v/>
      </c>
      <c r="G40" s="32" t="str">
        <f t="shared" si="0"/>
        <v/>
      </c>
      <c r="H40" s="50"/>
      <c r="I40" s="50" t="str">
        <f t="shared" si="6"/>
        <v/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2">
      <c r="A41" s="6"/>
      <c r="B41" s="33" t="str">
        <f t="shared" si="1"/>
        <v/>
      </c>
      <c r="C41" s="34" t="str">
        <f t="shared" si="2"/>
        <v/>
      </c>
      <c r="D41" s="31" t="str">
        <f t="shared" si="3"/>
        <v/>
      </c>
      <c r="E41" s="32" t="str">
        <f t="shared" si="7"/>
        <v/>
      </c>
      <c r="F41" s="32" t="str">
        <f t="shared" si="5"/>
        <v/>
      </c>
      <c r="G41" s="32" t="str">
        <f t="shared" si="0"/>
        <v/>
      </c>
      <c r="H41" s="50"/>
      <c r="I41" s="50" t="str">
        <f t="shared" si="6"/>
        <v/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2">
      <c r="A42" s="6"/>
      <c r="B42" s="33" t="str">
        <f t="shared" si="1"/>
        <v/>
      </c>
      <c r="C42" s="34" t="str">
        <f t="shared" si="2"/>
        <v/>
      </c>
      <c r="D42" s="31" t="str">
        <f t="shared" si="3"/>
        <v/>
      </c>
      <c r="E42" s="32" t="str">
        <f t="shared" si="7"/>
        <v/>
      </c>
      <c r="F42" s="32" t="str">
        <f t="shared" si="5"/>
        <v/>
      </c>
      <c r="G42" s="32" t="str">
        <f t="shared" si="0"/>
        <v/>
      </c>
      <c r="H42" s="50"/>
      <c r="I42" s="50" t="str">
        <f t="shared" si="6"/>
        <v/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2">
      <c r="A43" s="6"/>
      <c r="B43" s="33" t="str">
        <f t="shared" si="1"/>
        <v/>
      </c>
      <c r="C43" s="34" t="str">
        <f t="shared" si="2"/>
        <v/>
      </c>
      <c r="D43" s="31" t="str">
        <f t="shared" si="3"/>
        <v/>
      </c>
      <c r="E43" s="32" t="str">
        <f t="shared" si="7"/>
        <v/>
      </c>
      <c r="F43" s="32" t="str">
        <f t="shared" si="5"/>
        <v/>
      </c>
      <c r="G43" s="32" t="str">
        <f t="shared" si="0"/>
        <v/>
      </c>
      <c r="H43" s="50"/>
      <c r="I43" s="50" t="str">
        <f t="shared" si="6"/>
        <v/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2">
      <c r="A44" s="6"/>
      <c r="B44" s="33" t="str">
        <f t="shared" si="1"/>
        <v/>
      </c>
      <c r="C44" s="34" t="str">
        <f t="shared" si="2"/>
        <v/>
      </c>
      <c r="D44" s="31" t="str">
        <f t="shared" si="3"/>
        <v/>
      </c>
      <c r="E44" s="32" t="str">
        <f t="shared" si="7"/>
        <v/>
      </c>
      <c r="F44" s="32" t="str">
        <f t="shared" si="5"/>
        <v/>
      </c>
      <c r="G44" s="32" t="str">
        <f t="shared" si="0"/>
        <v/>
      </c>
      <c r="H44" s="50"/>
      <c r="I44" s="50" t="str">
        <f t="shared" si="6"/>
        <v/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 x14ac:dyDescent="0.2">
      <c r="A45" s="6"/>
      <c r="B45" s="33" t="str">
        <f t="shared" si="1"/>
        <v/>
      </c>
      <c r="C45" s="34" t="str">
        <f t="shared" si="2"/>
        <v/>
      </c>
      <c r="D45" s="31" t="str">
        <f t="shared" si="3"/>
        <v/>
      </c>
      <c r="E45" s="32" t="str">
        <f t="shared" si="7"/>
        <v/>
      </c>
      <c r="F45" s="32" t="str">
        <f t="shared" si="5"/>
        <v/>
      </c>
      <c r="G45" s="32" t="str">
        <f t="shared" si="0"/>
        <v/>
      </c>
      <c r="H45" s="50"/>
      <c r="I45" s="50" t="str">
        <f t="shared" si="6"/>
        <v/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 x14ac:dyDescent="0.2">
      <c r="A46" s="6"/>
      <c r="B46" s="33" t="str">
        <f t="shared" si="1"/>
        <v/>
      </c>
      <c r="C46" s="34" t="str">
        <f t="shared" si="2"/>
        <v/>
      </c>
      <c r="D46" s="31" t="str">
        <f t="shared" si="3"/>
        <v/>
      </c>
      <c r="E46" s="32" t="str">
        <f t="shared" si="7"/>
        <v/>
      </c>
      <c r="F46" s="32" t="str">
        <f t="shared" si="5"/>
        <v/>
      </c>
      <c r="G46" s="32" t="str">
        <f t="shared" si="0"/>
        <v/>
      </c>
      <c r="H46" s="50"/>
      <c r="I46" s="50" t="str">
        <f t="shared" si="6"/>
        <v/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 x14ac:dyDescent="0.2">
      <c r="A47" s="6"/>
      <c r="B47" s="33" t="str">
        <f t="shared" si="1"/>
        <v/>
      </c>
      <c r="C47" s="34" t="str">
        <f t="shared" si="2"/>
        <v/>
      </c>
      <c r="D47" s="31" t="str">
        <f t="shared" si="3"/>
        <v/>
      </c>
      <c r="E47" s="32" t="str">
        <f t="shared" si="7"/>
        <v/>
      </c>
      <c r="F47" s="32" t="str">
        <f t="shared" si="5"/>
        <v/>
      </c>
      <c r="G47" s="32" t="str">
        <f t="shared" si="0"/>
        <v/>
      </c>
      <c r="H47" s="50"/>
      <c r="I47" s="50" t="str">
        <f t="shared" si="6"/>
        <v/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 x14ac:dyDescent="0.2">
      <c r="A48" s="6"/>
      <c r="B48" s="33" t="str">
        <f t="shared" si="1"/>
        <v/>
      </c>
      <c r="C48" s="34" t="str">
        <f t="shared" si="2"/>
        <v/>
      </c>
      <c r="D48" s="31" t="str">
        <f t="shared" si="3"/>
        <v/>
      </c>
      <c r="E48" s="32" t="str">
        <f t="shared" si="7"/>
        <v/>
      </c>
      <c r="F48" s="32" t="str">
        <f t="shared" si="5"/>
        <v/>
      </c>
      <c r="G48" s="32" t="str">
        <f t="shared" si="0"/>
        <v/>
      </c>
      <c r="H48" s="50"/>
      <c r="I48" s="50" t="str">
        <f t="shared" si="6"/>
        <v/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2">
      <c r="A49" s="6"/>
      <c r="B49" s="33" t="str">
        <f t="shared" si="1"/>
        <v/>
      </c>
      <c r="C49" s="34" t="str">
        <f t="shared" si="2"/>
        <v/>
      </c>
      <c r="D49" s="31" t="str">
        <f t="shared" si="3"/>
        <v/>
      </c>
      <c r="E49" s="32" t="str">
        <f t="shared" si="7"/>
        <v/>
      </c>
      <c r="F49" s="32" t="str">
        <f t="shared" si="5"/>
        <v/>
      </c>
      <c r="G49" s="32" t="str">
        <f t="shared" si="0"/>
        <v/>
      </c>
      <c r="H49" s="50"/>
      <c r="I49" s="50" t="str">
        <f t="shared" si="6"/>
        <v/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 x14ac:dyDescent="0.2">
      <c r="A50" s="6"/>
      <c r="B50" s="33" t="str">
        <f t="shared" si="1"/>
        <v/>
      </c>
      <c r="C50" s="34" t="str">
        <f t="shared" si="2"/>
        <v/>
      </c>
      <c r="D50" s="31" t="str">
        <f t="shared" si="3"/>
        <v/>
      </c>
      <c r="E50" s="32" t="str">
        <f>IF(B50="","",IF(B50=$I$11,I49+G52,$I$16))</f>
        <v/>
      </c>
      <c r="F50" s="32" t="str">
        <f t="shared" si="5"/>
        <v/>
      </c>
      <c r="G50" s="32" t="str">
        <f t="shared" si="0"/>
        <v/>
      </c>
      <c r="H50" s="50"/>
      <c r="I50" s="50" t="str">
        <f t="shared" si="6"/>
        <v/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 x14ac:dyDescent="0.2">
      <c r="A51" s="6"/>
      <c r="B51" s="33" t="str">
        <f t="shared" si="1"/>
        <v/>
      </c>
      <c r="C51" s="34" t="str">
        <f t="shared" si="2"/>
        <v/>
      </c>
      <c r="D51" s="31" t="str">
        <f t="shared" si="3"/>
        <v/>
      </c>
      <c r="E51" s="32" t="str">
        <f>IF(B51="","",IF(B51=$I$11,I50+G53,$I$16))</f>
        <v/>
      </c>
      <c r="F51" s="32" t="str">
        <f t="shared" si="5"/>
        <v/>
      </c>
      <c r="G51" s="32" t="str">
        <f t="shared" si="0"/>
        <v/>
      </c>
      <c r="H51" s="50"/>
      <c r="I51" s="50" t="str">
        <f t="shared" si="6"/>
        <v/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68" customFormat="1" ht="18" customHeight="1" x14ac:dyDescent="0.2">
      <c r="A52" s="71"/>
      <c r="B52" s="72"/>
      <c r="C52" s="72"/>
      <c r="D52" s="73"/>
      <c r="E52" s="73"/>
      <c r="F52" s="73"/>
      <c r="G52" s="74"/>
      <c r="H52" s="73"/>
      <c r="I52" s="73"/>
      <c r="J52" s="73"/>
      <c r="K52" s="73"/>
      <c r="L52" s="75"/>
      <c r="M52" s="7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6" customHeight="1" x14ac:dyDescent="0.2">
      <c r="A53" s="1"/>
      <c r="B53" s="76" t="s">
        <v>35</v>
      </c>
      <c r="C53" s="77"/>
      <c r="D53" s="77"/>
      <c r="E53" s="77"/>
      <c r="F53" s="77"/>
      <c r="G53" s="77"/>
      <c r="H53" s="77"/>
      <c r="I53" s="7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68" customFormat="1" ht="15.75" customHeight="1" x14ac:dyDescent="0.2">
      <c r="A54" s="35"/>
      <c r="B54" s="67"/>
      <c r="C54" s="67"/>
      <c r="D54" s="67"/>
      <c r="E54" s="67"/>
      <c r="F54" s="67"/>
      <c r="G54" s="67"/>
      <c r="H54" s="67"/>
      <c r="I54" s="67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s="68" customFormat="1" ht="15.75" customHeight="1" x14ac:dyDescent="0.2">
      <c r="A55" s="35"/>
      <c r="B55" s="67"/>
      <c r="C55" s="67"/>
      <c r="D55" s="69"/>
      <c r="E55" s="67"/>
      <c r="F55" s="67"/>
      <c r="G55" s="67"/>
      <c r="H55" s="67"/>
      <c r="I55" s="67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s="68" customFormat="1" ht="15.75" customHeight="1" x14ac:dyDescent="0.2">
      <c r="A56" s="35"/>
      <c r="B56" s="67"/>
      <c r="C56" s="67"/>
      <c r="D56" s="67"/>
      <c r="E56" s="67"/>
      <c r="F56" s="67"/>
      <c r="G56" s="67"/>
      <c r="H56" s="67"/>
      <c r="I56" s="67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s="68" customFormat="1" ht="15.75" customHeight="1" x14ac:dyDescent="0.2">
      <c r="A57" s="35"/>
      <c r="B57" s="67"/>
      <c r="C57" s="67"/>
      <c r="D57" s="70"/>
      <c r="E57" s="67"/>
      <c r="F57" s="67"/>
      <c r="G57" s="67"/>
      <c r="H57" s="67"/>
      <c r="I57" s="6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s="68" customFormat="1" ht="15.75" customHeight="1" x14ac:dyDescent="0.2">
      <c r="A58" s="35"/>
      <c r="B58" s="67"/>
      <c r="C58" s="67"/>
      <c r="D58" s="70"/>
      <c r="E58" s="67"/>
      <c r="F58" s="67"/>
      <c r="G58" s="67"/>
      <c r="H58" s="67"/>
      <c r="I58" s="67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s="68" customFormat="1" ht="15.75" customHeight="1" x14ac:dyDescent="0.2">
      <c r="A59" s="35"/>
      <c r="B59" s="67"/>
      <c r="C59" s="67"/>
      <c r="D59" s="67"/>
      <c r="E59" s="67"/>
      <c r="F59" s="67"/>
      <c r="G59" s="67"/>
      <c r="H59" s="67"/>
      <c r="I59" s="67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s="68" customFormat="1" ht="15.75" customHeight="1" x14ac:dyDescent="0.2">
      <c r="A60" s="35"/>
      <c r="B60" s="67"/>
      <c r="C60" s="67"/>
      <c r="D60" s="70"/>
      <c r="E60" s="67"/>
      <c r="F60" s="67"/>
      <c r="G60" s="67"/>
      <c r="H60" s="67"/>
      <c r="I60" s="67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s="68" customForma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s="68" customForma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s="68" customForma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s="68" customForma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s="68" customForma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s="68" customForma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s="68" customForma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s="68" customForma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s="68" customForma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s="68" customForma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s="68" customFormat="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s="68" customFormat="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s="68" customFormat="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s="68" customForma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s="68" customForma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s="68" customFormat="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s="68" customForma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s="68" customFormat="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s="68" customFormat="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s="68" customFormat="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s="68" customFormat="1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x14ac:dyDescent="0.2">
      <c r="A82" s="7"/>
      <c r="B82" s="35"/>
      <c r="C82" s="35"/>
      <c r="D82" s="35"/>
      <c r="E82" s="35"/>
      <c r="F82" s="35"/>
      <c r="G82" s="35"/>
      <c r="H82" s="35"/>
      <c r="I82" s="3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4">
    <mergeCell ref="B7:C7"/>
    <mergeCell ref="B8:C8"/>
    <mergeCell ref="B12:C12"/>
    <mergeCell ref="D12:E12"/>
    <mergeCell ref="D8:E8"/>
    <mergeCell ref="G15:I15"/>
    <mergeCell ref="B21:B22"/>
    <mergeCell ref="C21:C22"/>
    <mergeCell ref="D21:D22"/>
    <mergeCell ref="E21:E22"/>
    <mergeCell ref="F21:F22"/>
    <mergeCell ref="G21:G22"/>
    <mergeCell ref="H22:I22"/>
    <mergeCell ref="B20:I20"/>
    <mergeCell ref="H51:I51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24:I24"/>
    <mergeCell ref="H25:I25"/>
    <mergeCell ref="H26:I26"/>
    <mergeCell ref="H27:I27"/>
    <mergeCell ref="H39:I39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D3:E3"/>
    <mergeCell ref="B4:C6"/>
    <mergeCell ref="B3:C3"/>
    <mergeCell ref="G6:H6"/>
    <mergeCell ref="G5:H5"/>
    <mergeCell ref="G3:H3"/>
    <mergeCell ref="G4:I4"/>
    <mergeCell ref="D4:E4"/>
    <mergeCell ref="B53:I53"/>
    <mergeCell ref="B10:C10"/>
    <mergeCell ref="B9:C9"/>
    <mergeCell ref="D9:E9"/>
    <mergeCell ref="D11:E11"/>
    <mergeCell ref="B11:C11"/>
    <mergeCell ref="G17:H17"/>
    <mergeCell ref="G18:H18"/>
    <mergeCell ref="G19:H19"/>
    <mergeCell ref="G16:H16"/>
    <mergeCell ref="G9:H9"/>
    <mergeCell ref="G10:H10"/>
    <mergeCell ref="D10:E10"/>
    <mergeCell ref="H21:I21"/>
    <mergeCell ref="G13:H13"/>
    <mergeCell ref="H23:I23"/>
    <mergeCell ref="G7:H7"/>
    <mergeCell ref="G12:H12"/>
    <mergeCell ref="G11:H11"/>
    <mergeCell ref="G14:I14"/>
    <mergeCell ref="D5:E5"/>
    <mergeCell ref="D6:E6"/>
    <mergeCell ref="D7:E7"/>
    <mergeCell ref="G8:H8"/>
  </mergeCells>
  <dataValidations disablePrompts="1" count="1">
    <dataValidation type="list" allowBlank="1" showErrorMessage="1" sqref="I12" xr:uid="{00000000-0002-0000-0000-000000000000}">
      <formula1>"はい、いいえ"</formula1>
    </dataValidation>
  </dataValidations>
  <hyperlinks>
    <hyperlink ref="B53:I53" r:id="rId1" display="スマートシートでバルーンローン償却スケジュールテンプレートを作成するには、ここをクリックしてください" xr:uid="{00000000-0004-0000-0000-000000000000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バルーンローン償却スケド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Microsoft Office User</cp:lastModifiedBy>
  <dcterms:created xsi:type="dcterms:W3CDTF">2017-01-30T13:36:32Z</dcterms:created>
  <dcterms:modified xsi:type="dcterms:W3CDTF">2022-01-06T22:39:17Z</dcterms:modified>
</cp:coreProperties>
</file>